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PNECH\Desktop\Mecanismo de control\2023\"/>
    </mc:Choice>
  </mc:AlternateContent>
  <xr:revisionPtr revIDLastSave="0" documentId="13_ncr:1_{16252F39-66AE-4F66-BE1B-E87AFDBEEF1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oja1" sheetId="1" r:id="rId1"/>
    <sheet name="Hoja1 (2)" sheetId="2" r:id="rId2"/>
    <sheet name="Hoja2" sheetId="3" r:id="rId3"/>
  </sheets>
  <definedNames>
    <definedName name="_xlnm.Print_Area" localSheetId="0">Hoja1!$A$7:$F$58</definedName>
    <definedName name="_xlnm.Print_Area" localSheetId="1">'Hoja1 (2)'!$A$7:$F$58</definedName>
  </definedNames>
  <calcPr calcId="152511" calcMode="manual" refMode="R1C1" iterateCount="133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G62" i="2"/>
  <c r="K54" i="2"/>
  <c r="I54" i="2"/>
  <c r="K53" i="2"/>
  <c r="I53" i="2"/>
  <c r="K24" i="2"/>
  <c r="I24" i="2"/>
  <c r="K52" i="2"/>
  <c r="I52" i="2"/>
  <c r="K51" i="2"/>
  <c r="I51" i="2"/>
  <c r="K50" i="2"/>
  <c r="I50" i="2"/>
  <c r="K49" i="2"/>
  <c r="I49" i="2"/>
  <c r="K48" i="2"/>
  <c r="I48" i="2"/>
  <c r="K47" i="2"/>
  <c r="I47" i="2"/>
  <c r="K46" i="2"/>
  <c r="I46" i="2"/>
  <c r="K45" i="2"/>
  <c r="I45" i="2"/>
  <c r="K44" i="2"/>
  <c r="I44" i="2"/>
  <c r="K28" i="2"/>
  <c r="I28" i="2"/>
  <c r="K27" i="2"/>
  <c r="I27" i="2"/>
  <c r="K26" i="2"/>
  <c r="I26" i="2"/>
  <c r="K25" i="2"/>
  <c r="I25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3" i="2"/>
  <c r="I33" i="2"/>
  <c r="K32" i="2"/>
  <c r="I32" i="2"/>
  <c r="K31" i="2"/>
  <c r="I31" i="2"/>
  <c r="K30" i="2"/>
  <c r="I30" i="2"/>
  <c r="K29" i="2"/>
  <c r="I29" i="2"/>
  <c r="K23" i="2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K11" i="2"/>
  <c r="I11" i="2"/>
  <c r="K10" i="2"/>
  <c r="I10" i="2"/>
  <c r="K9" i="2"/>
  <c r="I9" i="2"/>
  <c r="K8" i="2"/>
  <c r="I8" i="2"/>
  <c r="I49" i="3"/>
  <c r="G49" i="3"/>
  <c r="I48" i="3"/>
  <c r="G48" i="3"/>
  <c r="I46" i="3"/>
  <c r="G46" i="3"/>
  <c r="I26" i="3"/>
  <c r="G26" i="3"/>
  <c r="I47" i="3"/>
  <c r="G47" i="3"/>
  <c r="I24" i="3"/>
  <c r="G24" i="3"/>
  <c r="I23" i="3"/>
  <c r="G23" i="3"/>
  <c r="I41" i="3"/>
  <c r="G41" i="3"/>
  <c r="I44" i="3"/>
  <c r="G44" i="3"/>
  <c r="I43" i="3"/>
  <c r="G43" i="3"/>
  <c r="I45" i="3"/>
  <c r="G45" i="3"/>
  <c r="I15" i="3"/>
  <c r="G15" i="3"/>
  <c r="I39" i="3"/>
  <c r="G39" i="3"/>
  <c r="I14" i="3"/>
  <c r="G14" i="3"/>
  <c r="I36" i="3"/>
  <c r="G36" i="3"/>
  <c r="I35" i="3"/>
  <c r="G35" i="3"/>
  <c r="I34" i="3"/>
  <c r="G34" i="3"/>
  <c r="I33" i="3"/>
  <c r="G33" i="3"/>
  <c r="I21" i="3"/>
  <c r="G21" i="3"/>
  <c r="I20" i="3"/>
  <c r="G20" i="3"/>
  <c r="I32" i="3"/>
  <c r="G32" i="3"/>
  <c r="I31" i="3"/>
  <c r="G31" i="3"/>
  <c r="I30" i="3"/>
  <c r="G30" i="3"/>
  <c r="I29" i="3"/>
  <c r="G29" i="3"/>
  <c r="I40" i="3"/>
  <c r="G40" i="3"/>
  <c r="I13" i="3"/>
  <c r="G13" i="3"/>
  <c r="I12" i="3"/>
  <c r="G12" i="3"/>
  <c r="I28" i="3"/>
  <c r="G28" i="3"/>
  <c r="I11" i="3"/>
  <c r="G11" i="3"/>
  <c r="I10" i="3"/>
  <c r="G10" i="3"/>
  <c r="I38" i="3"/>
  <c r="G38" i="3"/>
  <c r="I42" i="3"/>
  <c r="G42" i="3"/>
  <c r="I27" i="3"/>
  <c r="G27" i="3"/>
  <c r="I25" i="3"/>
  <c r="G25" i="3"/>
  <c r="I22" i="3"/>
  <c r="G22" i="3"/>
  <c r="I19" i="3"/>
  <c r="G19" i="3"/>
  <c r="I18" i="3"/>
  <c r="G18" i="3"/>
  <c r="I9" i="3"/>
  <c r="G9" i="3"/>
  <c r="I8" i="3"/>
  <c r="G8" i="3"/>
  <c r="I7" i="3"/>
  <c r="G7" i="3"/>
  <c r="I6" i="3"/>
  <c r="G6" i="3"/>
  <c r="I5" i="3"/>
  <c r="G5" i="3"/>
  <c r="I17" i="3"/>
  <c r="G17" i="3"/>
  <c r="I4" i="3"/>
  <c r="G4" i="3"/>
  <c r="I16" i="3"/>
  <c r="G16" i="3"/>
  <c r="I3" i="3"/>
  <c r="G3" i="3"/>
  <c r="I2" i="3"/>
  <c r="G2" i="3"/>
  <c r="G11" i="2"/>
  <c r="D49" i="3"/>
  <c r="B49" i="3"/>
  <c r="D48" i="3"/>
  <c r="B48" i="3"/>
  <c r="D46" i="3"/>
  <c r="B46" i="3"/>
  <c r="D26" i="3"/>
  <c r="B26" i="3"/>
  <c r="D47" i="3"/>
  <c r="B47" i="3"/>
  <c r="D25" i="3"/>
  <c r="B25" i="3"/>
  <c r="D24" i="3"/>
  <c r="B24" i="3"/>
  <c r="D41" i="3"/>
  <c r="B41" i="3"/>
  <c r="D44" i="3"/>
  <c r="B44" i="3"/>
  <c r="D43" i="3"/>
  <c r="B43" i="3"/>
  <c r="D45" i="3"/>
  <c r="B45" i="3"/>
  <c r="D15" i="3"/>
  <c r="B15" i="3"/>
  <c r="D39" i="3"/>
  <c r="B39" i="3"/>
  <c r="D14" i="3"/>
  <c r="B14" i="3"/>
  <c r="D36" i="3"/>
  <c r="B36" i="3"/>
  <c r="D35" i="3"/>
  <c r="B35" i="3"/>
  <c r="D34" i="3"/>
  <c r="B34" i="3"/>
  <c r="D33" i="3"/>
  <c r="B33" i="3"/>
  <c r="D21" i="3"/>
  <c r="B21" i="3"/>
  <c r="D20" i="3"/>
  <c r="B20" i="3"/>
  <c r="D32" i="3"/>
  <c r="B32" i="3"/>
  <c r="D31" i="3"/>
  <c r="B31" i="3"/>
  <c r="D30" i="3"/>
  <c r="B30" i="3"/>
  <c r="D29" i="3"/>
  <c r="B29" i="3"/>
  <c r="D40" i="3"/>
  <c r="B40" i="3"/>
  <c r="D13" i="3"/>
  <c r="B13" i="3"/>
  <c r="D12" i="3"/>
  <c r="B12" i="3"/>
  <c r="D28" i="3"/>
  <c r="B28" i="3"/>
  <c r="D11" i="3"/>
  <c r="B11" i="3"/>
  <c r="D10" i="3"/>
  <c r="B10" i="3"/>
  <c r="D38" i="3"/>
  <c r="B38" i="3"/>
  <c r="D42" i="3"/>
  <c r="B42" i="3"/>
  <c r="D27" i="3"/>
  <c r="B27" i="3"/>
  <c r="D23" i="3"/>
  <c r="B23" i="3"/>
  <c r="D22" i="3"/>
  <c r="B22" i="3"/>
  <c r="D19" i="3"/>
  <c r="B19" i="3"/>
  <c r="D18" i="3"/>
  <c r="B18" i="3"/>
  <c r="D9" i="3"/>
  <c r="B9" i="3"/>
  <c r="D8" i="3"/>
  <c r="B8" i="3"/>
  <c r="D7" i="3"/>
  <c r="B7" i="3"/>
  <c r="D6" i="3"/>
  <c r="B6" i="3"/>
  <c r="D5" i="3"/>
  <c r="B5" i="3"/>
  <c r="D17" i="3"/>
  <c r="B17" i="3"/>
  <c r="D4" i="3"/>
  <c r="B4" i="3"/>
  <c r="D16" i="3"/>
  <c r="B16" i="3"/>
  <c r="D3" i="3"/>
  <c r="B3" i="3"/>
  <c r="D2" i="3"/>
  <c r="B2" i="3"/>
  <c r="Q2" i="2" l="1"/>
  <c r="P2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G8" i="2"/>
  <c r="A60" i="2" l="1"/>
  <c r="E58" i="2"/>
  <c r="E57" i="2"/>
  <c r="E56" i="2"/>
  <c r="E55" i="2"/>
  <c r="E54" i="2"/>
  <c r="E53" i="2"/>
  <c r="E52" i="2"/>
  <c r="E51" i="2"/>
  <c r="E50" i="2"/>
  <c r="E49" i="2"/>
  <c r="E47" i="2"/>
  <c r="E46" i="2"/>
  <c r="E45" i="2"/>
  <c r="E43" i="2"/>
  <c r="E42" i="2"/>
  <c r="E41" i="2"/>
  <c r="E36" i="2"/>
  <c r="E35" i="2"/>
  <c r="E34" i="2"/>
  <c r="E32" i="2"/>
  <c r="E31" i="2"/>
  <c r="E29" i="2"/>
  <c r="E28" i="2"/>
  <c r="E26" i="2"/>
  <c r="E25" i="2"/>
  <c r="E22" i="2"/>
  <c r="E21" i="2"/>
  <c r="E20" i="2"/>
  <c r="E19" i="2"/>
  <c r="E18" i="2"/>
  <c r="E17" i="2"/>
  <c r="E16" i="2"/>
  <c r="E15" i="2"/>
  <c r="E14" i="2"/>
  <c r="E13" i="2"/>
  <c r="E12" i="2"/>
  <c r="E11" i="2"/>
  <c r="E58" i="1"/>
  <c r="E57" i="1"/>
  <c r="E56" i="1"/>
  <c r="E55" i="1"/>
  <c r="E54" i="1"/>
  <c r="E53" i="1"/>
  <c r="E52" i="1"/>
  <c r="E51" i="1"/>
  <c r="E50" i="1"/>
  <c r="E49" i="1"/>
  <c r="E47" i="1"/>
  <c r="G8" i="1"/>
  <c r="E46" i="1"/>
  <c r="E45" i="1"/>
  <c r="E43" i="1"/>
  <c r="E42" i="1"/>
  <c r="E41" i="1"/>
  <c r="K16" i="1"/>
  <c r="K15" i="1"/>
  <c r="K14" i="1"/>
  <c r="K13" i="1"/>
  <c r="K12" i="1"/>
  <c r="K11" i="1"/>
  <c r="K9" i="1"/>
  <c r="K10" i="1"/>
  <c r="K8" i="1"/>
  <c r="E36" i="1"/>
  <c r="E35" i="1"/>
  <c r="E34" i="1"/>
  <c r="E32" i="1"/>
  <c r="G32" i="1"/>
  <c r="E31" i="1"/>
  <c r="E29" i="1"/>
  <c r="E28" i="1"/>
  <c r="E26" i="1"/>
  <c r="E25" i="1"/>
  <c r="G24" i="1"/>
  <c r="E22" i="1"/>
  <c r="G22" i="1"/>
  <c r="E21" i="1"/>
  <c r="G21" i="1"/>
  <c r="E20" i="1"/>
  <c r="G20" i="1"/>
  <c r="E19" i="1"/>
  <c r="G19" i="1"/>
  <c r="E18" i="1"/>
  <c r="G18" i="1"/>
  <c r="E17" i="1"/>
  <c r="E16" i="1"/>
  <c r="G16" i="1"/>
  <c r="E15" i="1"/>
  <c r="G15" i="1"/>
  <c r="E14" i="1"/>
  <c r="E13" i="1"/>
  <c r="E11" i="1"/>
  <c r="E12" i="1"/>
  <c r="P2" i="1" l="1"/>
  <c r="Q2" i="1"/>
  <c r="G10" i="1"/>
  <c r="G11" i="1"/>
  <c r="G13" i="1"/>
  <c r="G14" i="1"/>
  <c r="G17" i="1"/>
  <c r="G23" i="1"/>
  <c r="G25" i="1"/>
  <c r="G26" i="1"/>
  <c r="G27" i="1"/>
  <c r="G28" i="1"/>
  <c r="G29" i="1"/>
  <c r="G30" i="1"/>
  <c r="G31" i="1"/>
  <c r="G36" i="1"/>
  <c r="G41" i="1"/>
  <c r="G42" i="1"/>
  <c r="G43" i="1"/>
  <c r="G44" i="1"/>
  <c r="G45" i="1"/>
  <c r="G46" i="1"/>
  <c r="G47" i="1"/>
  <c r="G48" i="1"/>
  <c r="G49" i="1"/>
  <c r="G50" i="1"/>
  <c r="G51" i="1"/>
  <c r="G52" i="1"/>
  <c r="G60" i="1"/>
  <c r="A60" i="1"/>
</calcChain>
</file>

<file path=xl/sharedStrings.xml><?xml version="1.0" encoding="utf-8"?>
<sst xmlns="http://schemas.openxmlformats.org/spreadsheetml/2006/main" count="497" uniqueCount="161">
  <si>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</si>
  <si>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</si>
  <si>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</si>
  <si>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</si>
  <si>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</si>
  <si>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</si>
  <si>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</si>
  <si>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</si>
  <si>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</si>
  <si>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</si>
  <si>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</si>
  <si>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</si>
  <si>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</si>
  <si>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</si>
  <si>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</si>
  <si>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</si>
  <si>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</si>
  <si>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C0601</t>
  </si>
  <si>
    <t>COMPONENTE C06</t>
  </si>
  <si>
    <t>ACTIVIDAD C0403</t>
  </si>
  <si>
    <t>ACTIVIDAD C0203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</si>
  <si>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</si>
  <si>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</si>
  <si>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</si>
  <si>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</si>
  <si>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</si>
  <si>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</si>
  <si>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programas de la UPNECH actualizados</t>
  </si>
  <si>
    <t>Porcentaje del número del estudiantado que participan en el desarrollo de programas de calidad académica y la investigación pedagógica</t>
  </si>
  <si>
    <t>Porcentaje de tasa de reprobación en relación a la matricula total del periodo escolar</t>
  </si>
  <si>
    <t>Porcentaje  de población académica capacitada y actualizada</t>
  </si>
  <si>
    <t>Porcentaje de número e profesorado actualizado en habilidades socioemocionales docentes</t>
  </si>
  <si>
    <t>Porcentaje de número de profesorado actualizado en habilidades en TICs</t>
  </si>
  <si>
    <t>Porcentaje proyectos de investigación de generación del conocimiento desarrollados para la aplicación en la institución</t>
  </si>
  <si>
    <t>Porcentaje de personas con certificación de competencia laborales</t>
  </si>
  <si>
    <t>ACTIVIDAD C0204</t>
  </si>
  <si>
    <t>Porcentaje de personal docente y administrativos actualizados</t>
  </si>
  <si>
    <t>ACTIVIDAD C0205</t>
  </si>
  <si>
    <t>Porcentaje de personal docente y de apoyo capacitado y actualizado en temas de equidad e igualdad de genero</t>
  </si>
  <si>
    <t>ACTIVIDAD C0206</t>
  </si>
  <si>
    <t>Porcentaje de aulas requeridas y equipadas</t>
  </si>
  <si>
    <t>Porcentaje de mejoras al servicio de la tecnologia de información</t>
  </si>
  <si>
    <t>Porcentaje de la población estudiantil participando en actividades de educación integral en relación a la matricula total</t>
  </si>
  <si>
    <t>Porcentaje de población estudiantil participando en actividades deportivas</t>
  </si>
  <si>
    <t>Porcentaje de población estudiantil participanndo en eventos culturales</t>
  </si>
  <si>
    <t>Porcentaje de población estudiantil participanndo en actividades del cuidado del medio ambiente</t>
  </si>
  <si>
    <t>Porcentaje de proyectos de intervención educativa institucionales aplicados</t>
  </si>
  <si>
    <t>Porcentaje de empleadores entrevistadas satisfechas con el desempeño de la y los estudiantes egresados</t>
  </si>
  <si>
    <t>ACTIVIDAD C0602</t>
  </si>
  <si>
    <t>Porcentaje avance en el seguimiento de egresados elaborados con respecto al aprobado</t>
  </si>
  <si>
    <t>ACTIVIDAD C0603</t>
  </si>
  <si>
    <t>ACTIVIDAD C0604</t>
  </si>
  <si>
    <t>ACTIVIDAD C0605</t>
  </si>
  <si>
    <t>Porcentaje de convenios de colaboración firmados en beneficio de la matricula gestionados con respecto a los programados</t>
  </si>
  <si>
    <t>Porcentaje a la población estudiantil que gestiona tramite de servicio social</t>
  </si>
  <si>
    <t>Porcentaje de la población estudiantil que concluyen sus practicas profesionales</t>
  </si>
  <si>
    <t>Porcentaje de Cobertura de la Universidad Pedagógica Nacional del Estado de Chihuahua(UPNECH)</t>
  </si>
  <si>
    <t>Porcentaje de  atención a la demanda social en Educación media superior</t>
  </si>
  <si>
    <t>Porentaje de absorción de población de egresados en educación media superior del estado</t>
  </si>
  <si>
    <t>Porcentaje de tramites de titulación</t>
  </si>
  <si>
    <t>Porcentaje de apoyo que se otorgan en beneficio del estudiantado</t>
  </si>
  <si>
    <t>Porcentaje de becas externas gestionadas</t>
  </si>
  <si>
    <t>Porcentaje de asistencia a las actividades de difusión,divulgación y extensión como transmisiones radiofonicas, concursos,diplomados, exposiciones, lectura, logros, presentación de libros</t>
  </si>
  <si>
    <t>Muestra el porcentaje de proyectos autorizados de promoción y difusión de la Universidad</t>
  </si>
  <si>
    <t>Porcentaje de número de proyectos editoriales para promoción y difusión de la Universidad realizados</t>
  </si>
  <si>
    <t>Porcentaje de profesorado contratado en la UPNECH</t>
  </si>
  <si>
    <t>ACTIVIDAD C0502</t>
  </si>
  <si>
    <t>ACTIVIDAD C0503</t>
  </si>
  <si>
    <t>Variación porcentual del profesorado contratado</t>
  </si>
  <si>
    <t>Proporciona los recursos necesarios para la atención de la población estudiantil en función de la oferta educativa</t>
  </si>
  <si>
    <t>Porcentaje de procedimientos implementados dentro de la institución, necesarios para tener un eficiente sistema de control interno</t>
  </si>
  <si>
    <t>Porcentaje de documentos normativos elaborados y/o actualizados con respecto al total de documentos normativos</t>
  </si>
  <si>
    <t>Proporciona el porcentaje de avance de calificación de transparencia y rendición de cuentas logrado en  relación al programado</t>
  </si>
  <si>
    <t>2E212C1 Cobertuta en Educación Superior</t>
  </si>
  <si>
    <t>2E210C1 Fortalecimiento a la profesionalización de la función docente (DOCENCIA EN LA EDUCACION SUPERIOR)</t>
  </si>
  <si>
    <t>Tablero de Resultados 2023</t>
  </si>
  <si>
    <t>UNIDADES</t>
  </si>
  <si>
    <t>CONTROL ESCOLAR</t>
  </si>
  <si>
    <t>UNIDADES/LICENCIATURA</t>
  </si>
  <si>
    <t>CONOCER</t>
  </si>
  <si>
    <t>RECURSOS HUMANOS</t>
  </si>
  <si>
    <t>EQUIDAD E IGUALDAD DE GENERO</t>
  </si>
  <si>
    <t>ADQUISICIONES Y SERVICIOS</t>
  </si>
  <si>
    <t>SISTEMAS Y REDES</t>
  </si>
  <si>
    <t>DIFUSION/UNIDADES</t>
  </si>
  <si>
    <t>EDITORIAL</t>
  </si>
  <si>
    <t>VINCULACION/UNIDADES</t>
  </si>
  <si>
    <t>CONTRO ESCOLAR</t>
  </si>
  <si>
    <t>BECAS</t>
  </si>
  <si>
    <t>COMUNICACIÓN SOCIAL</t>
  </si>
  <si>
    <t>SECRETARIA ADMINISTRATIVA</t>
  </si>
  <si>
    <t>PRESUPUESTO Y TRANSPARENCIA</t>
  </si>
  <si>
    <t>ACTIVIDAD    C0201</t>
  </si>
  <si>
    <t>ACTIVIDAD     C0102</t>
  </si>
  <si>
    <t>ACTIVIDAD     C0101</t>
  </si>
  <si>
    <t>ACTIVIDAD      C0601</t>
  </si>
  <si>
    <t>ACTIVIDAD     C0401</t>
  </si>
  <si>
    <t>ACTIVIDAD      C0301</t>
  </si>
  <si>
    <t>Porcentaje de  profesorado evaluado con desempeño docente satisfactorio</t>
  </si>
  <si>
    <t>Porcentaje de actualización del catálogo de oferta de educación proporcionados</t>
  </si>
  <si>
    <t>Porcentaje de la población estudiantil participando en desarrollo de proyectos de investigación institucionales programados</t>
  </si>
  <si>
    <t>Promedio de matricula del estudiantado de UPNECH entre la plantilla total de docentes frente a grupo</t>
  </si>
  <si>
    <t>Estudiantado que  participan en el desarrollo de programas de calidad académica.</t>
  </si>
  <si>
    <t>%</t>
  </si>
  <si>
    <t>Porcentaje de tasa de aprobación de la matricula</t>
  </si>
  <si>
    <t>Porcentaje de población estudiantil con programas de tutorías recibidas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</si>
  <si>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</si>
  <si>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</si>
  <si>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</si>
  <si>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</si>
  <si>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</si>
  <si>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</si>
  <si>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C0201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</si>
  <si>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</si>
  <si>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</si>
  <si>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</si>
  <si>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</si>
  <si>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C0203</t>
  </si>
  <si>
    <t>Porcentaje de docentes de tiempo completo con seguimiento de proyectos de generación del conocimiento.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</si>
  <si>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</si>
  <si>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</si>
  <si>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</si>
  <si>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</si>
  <si>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</si>
  <si>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</si>
  <si>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</si>
  <si>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</si>
  <si>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</si>
  <si>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</si>
  <si>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</si>
  <si>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</si>
  <si>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</si>
  <si>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</si>
  <si>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</si>
  <si>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</si>
  <si>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</si>
  <si>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</si>
  <si>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Porcentaje de servicios proporcionados a la población estudiantil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</si>
  <si>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</si>
  <si>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</si>
  <si>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</si>
  <si>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</si>
  <si>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</si>
  <si>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</si>
  <si>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Mide el porcentaje de servicios estudiantiles proporcionado en línea con respeto a la matricula total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</si>
  <si>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</si>
  <si>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</si>
  <si>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</si>
  <si>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</si>
  <si>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</si>
  <si>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</si>
  <si>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</si>
  <si>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</si>
  <si>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</si>
  <si>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</si>
  <si>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</si>
  <si>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UNIDADES E INVESTIGACIÓN</t>
  </si>
  <si>
    <t>UNIDADES Y RECURSOS HUMANOS</t>
  </si>
  <si>
    <t xml:space="preserve">UNIDADES </t>
  </si>
  <si>
    <t>JURÍDICO</t>
  </si>
  <si>
    <t>Tablero de Resultados 2023 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</si>
</sst>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4" fillId="0" borderId="1" xfId="1" applyFont="1" applyBorder="1" applyAlignment="1">
      <alignment horizontal="center" vertical="center"/>
    </xf>
    <xf numFmtId="0" fontId="2" fillId="0" borderId="1" xfId="0" applyFont="1" applyBorder="1"/>
    <xf numFmtId="9" fontId="5" fillId="0" borderId="0" xfId="1" applyFont="1"/>
    <xf numFmtId="0" fontId="3" fillId="0" borderId="1" xfId="0" applyFont="1" applyBorder="1" applyAlignment="1">
      <alignment horizontal="center" vertical="center" textRotation="180"/>
    </xf>
    <xf numFmtId="0" fontId="6" fillId="2" borderId="0" xfId="0" applyFont="1" applyFill="1" applyAlignment="1">
      <alignment vertical="center" wrapText="1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textRotation="180" wrapText="1"/>
    </xf>
    <xf numFmtId="0" fontId="0" fillId="3" borderId="0" xfId="0" applyFill="1"/>
    <xf numFmtId="0" fontId="0" fillId="3" borderId="0" xfId="0" applyFill="1" applyAlignment="1">
      <alignment textRotation="180"/>
    </xf>
    <xf numFmtId="9" fontId="0" fillId="3" borderId="0" xfId="1" applyFont="1" applyFill="1" applyAlignment="1">
      <alignment horizontal="center" vertical="center"/>
    </xf>
    <xf numFmtId="0" fontId="2" fillId="3" borderId="0" xfId="0" applyFont="1" applyFill="1"/>
    <xf numFmtId="9" fontId="0" fillId="3" borderId="0" xfId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9" fontId="4" fillId="0" borderId="0" xfId="1" applyFont="1"/>
    <xf numFmtId="0" fontId="4" fillId="0" borderId="0" xfId="0" applyFont="1" applyAlignment="1">
      <alignment vertical="center" wrapText="1"/>
    </xf>
    <xf numFmtId="0" fontId="4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0" fillId="0" borderId="1" xfId="0" applyBorder="1" applyAlignment="1">
      <alignment textRotation="180"/>
    </xf>
    <xf numFmtId="0" fontId="3" fillId="0" borderId="1" xfId="0" applyFont="1" applyBorder="1" applyAlignment="1">
      <alignment vertical="center" textRotation="180"/>
    </xf>
    <xf numFmtId="0" fontId="0" fillId="0" borderId="1" xfId="0" applyBorder="1" applyAlignment="1">
      <alignment horizontal="center" vertical="center" textRotation="180"/>
    </xf>
    <xf numFmtId="0" fontId="12" fillId="5" borderId="3" xfId="0" applyFont="1" applyFill="1" applyBorder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3" fillId="6" borderId="1" xfId="0" applyFont="1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textRotation="180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180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center" vertical="center" textRotation="180" wrapText="1"/>
    </xf>
    <xf numFmtId="0" fontId="3" fillId="6" borderId="1" xfId="0" applyFont="1" applyFill="1" applyBorder="1" applyAlignment="1">
      <alignment horizontal="center" vertical="center" textRotation="180" wrapText="1"/>
    </xf>
    <xf numFmtId="1" fontId="0" fillId="14" borderId="1" xfId="1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vertical="center"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1" fontId="0" fillId="16" borderId="1" xfId="1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textRotation="180"/>
    </xf>
    <xf numFmtId="0" fontId="3" fillId="16" borderId="1" xfId="0" applyFont="1" applyFill="1" applyBorder="1" applyAlignment="1">
      <alignment horizontal="center" vertical="center" textRotation="180" wrapText="1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 wrapText="1"/>
    </xf>
    <xf numFmtId="1" fontId="0" fillId="20" borderId="1" xfId="1" applyNumberFormat="1" applyFont="1" applyFill="1" applyBorder="1" applyAlignment="1">
      <alignment horizontal="center" vertical="center"/>
    </xf>
    <xf numFmtId="9" fontId="0" fillId="20" borderId="1" xfId="1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vertical="center" textRotation="180"/>
    </xf>
    <xf numFmtId="1" fontId="0" fillId="5" borderId="1" xfId="1" applyNumberFormat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9" fontId="0" fillId="6" borderId="1" xfId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vertical="center" textRotation="180" wrapText="1"/>
    </xf>
    <xf numFmtId="0" fontId="3" fillId="17" borderId="1" xfId="0" applyFont="1" applyFill="1" applyBorder="1" applyAlignment="1">
      <alignment vertical="center" textRotation="180" wrapText="1"/>
    </xf>
    <xf numFmtId="0" fontId="3" fillId="0" borderId="1" xfId="0" applyFont="1" applyBorder="1" applyAlignment="1">
      <alignment vertical="center" textRotation="180" wrapText="1"/>
    </xf>
    <xf numFmtId="0" fontId="3" fillId="5" borderId="1" xfId="0" applyFont="1" applyFill="1" applyBorder="1" applyAlignment="1">
      <alignment vertical="center" textRotation="180" wrapText="1"/>
    </xf>
    <xf numFmtId="9" fontId="0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180"/>
    </xf>
    <xf numFmtId="0" fontId="3" fillId="0" borderId="1" xfId="0" applyFont="1" applyBorder="1" applyAlignment="1">
      <alignment horizontal="center" vertical="center" textRotation="180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Hoja1!$I$7:$J$7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739-42C1-8201-CBEBBEE3BF5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Hoja1!$I$8:$J$8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9-42C1-8201-CBEBBEE3BF54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Hoja1!$I$9:$J$9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9-42C1-8201-CBEBBEE3BF5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0608"/>
        <c:axId val="1033255920"/>
      </c:barChart>
      <c:catAx>
        <c:axId val="10332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255920"/>
        <c:crosses val="autoZero"/>
        <c:auto val="0"/>
        <c:lblAlgn val="ctr"/>
        <c:lblOffset val="100"/>
        <c:noMultiLvlLbl val="0"/>
      </c:catAx>
      <c:valAx>
        <c:axId val="10332559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Equidad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FED-42B5-AD46-F0369C417F3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968"/>
        <c:axId val="1344006128"/>
      </c:barChart>
      <c:catAx>
        <c:axId val="134399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6128"/>
        <c:crosses val="autoZero"/>
        <c:auto val="1"/>
        <c:lblAlgn val="ctr"/>
        <c:lblOffset val="100"/>
        <c:noMultiLvlLbl val="0"/>
      </c:catAx>
      <c:valAx>
        <c:axId val="1344006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Hoja1!$I$30:$I$31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C5B-43EB-8164-B2290FCB3B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9936"/>
        <c:axId val="1344001232"/>
      </c:barChart>
      <c:catAx>
        <c:axId val="134400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1232"/>
        <c:crosses val="autoZero"/>
        <c:auto val="1"/>
        <c:lblAlgn val="ctr"/>
        <c:lblOffset val="100"/>
        <c:noMultiLvlLbl val="0"/>
      </c:catAx>
      <c:valAx>
        <c:axId val="134400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105-4019-9DB1-313DF1283F1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105-4019-9DB1-313DF1283F1F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105-4019-9DB1-313DF1283F1F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105-4019-9DB1-313DF1283F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9600"/>
        <c:axId val="1344013744"/>
      </c:barChart>
      <c:catAx>
        <c:axId val="13439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13744"/>
        <c:crosses val="autoZero"/>
        <c:auto val="1"/>
        <c:lblAlgn val="ctr"/>
        <c:lblOffset val="100"/>
        <c:noMultiLvlLbl val="0"/>
      </c:catAx>
      <c:valAx>
        <c:axId val="13440137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2C4-4358-B1BA-2341CDAEBA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1024"/>
        <c:axId val="1344009392"/>
      </c:barChart>
      <c:catAx>
        <c:axId val="13440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9392"/>
        <c:crosses val="autoZero"/>
        <c:auto val="1"/>
        <c:lblAlgn val="ctr"/>
        <c:lblOffset val="100"/>
        <c:noMultiLvlLbl val="0"/>
      </c:catAx>
      <c:valAx>
        <c:axId val="13440093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Y CAMPUS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44F-492E-BC29-B6186D8A557F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1"/>
                <c:pt idx="0">
                  <c:v>0.39167412712623095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F-492E-BC29-B6186D8A5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3997424"/>
        <c:axId val="1344014288"/>
      </c:barChart>
      <c:catAx>
        <c:axId val="134399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14288"/>
        <c:crosses val="autoZero"/>
        <c:auto val="1"/>
        <c:lblAlgn val="ctr"/>
        <c:lblOffset val="100"/>
        <c:noMultiLvlLbl val="0"/>
      </c:catAx>
      <c:valAx>
        <c:axId val="134401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399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502-46B0-8390-204F63695D6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4832"/>
        <c:axId val="1344018096"/>
      </c:barChart>
      <c:catAx>
        <c:axId val="134401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18096"/>
        <c:crosses val="autoZero"/>
        <c:auto val="1"/>
        <c:lblAlgn val="ctr"/>
        <c:lblOffset val="100"/>
        <c:noMultiLvlLbl val="0"/>
      </c:catAx>
      <c:valAx>
        <c:axId val="1344018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Hoja1!$I$48:$I$50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B4DF-4AD1-B6E9-1075FDB58F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6464"/>
        <c:axId val="1344017008"/>
      </c:barChart>
      <c:catAx>
        <c:axId val="13440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17008"/>
        <c:crosses val="autoZero"/>
        <c:auto val="1"/>
        <c:lblAlgn val="ctr"/>
        <c:lblOffset val="100"/>
        <c:noMultiLvlLbl val="0"/>
      </c:catAx>
      <c:valAx>
        <c:axId val="13440170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POSGRADO 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32C-450C-B190-A9DD3D9B766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9728"/>
        <c:axId val="1344020272"/>
      </c:barChart>
      <c:catAx>
        <c:axId val="13440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0272"/>
        <c:crosses val="autoZero"/>
        <c:auto val="1"/>
        <c:lblAlgn val="ctr"/>
        <c:lblOffset val="100"/>
        <c:noMultiLvlLbl val="0"/>
      </c:catAx>
      <c:valAx>
        <c:axId val="13440202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 Y REDES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Hoja1!$I$52:$I$58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B61-4668-BBE4-553A8BFDD68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1360"/>
        <c:axId val="1344024624"/>
      </c:barChart>
      <c:catAx>
        <c:axId val="134402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4624"/>
        <c:crosses val="autoZero"/>
        <c:auto val="1"/>
        <c:lblAlgn val="ctr"/>
        <c:lblOffset val="100"/>
        <c:noMultiLvlLbl val="0"/>
      </c:catAx>
      <c:valAx>
        <c:axId val="13440246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3A-444A-9F9F-5BF75958F6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3A-444A-9F9F-5BF75958F618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3A-444A-9F9F-5BF75958F618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3A-444A-9F9F-5BF75958F618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3A-444A-9F9F-5BF75958F618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3A-444A-9F9F-5BF75958F618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3A-444A-9F9F-5BF75958F618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3A-444A-9F9F-5BF75958F618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13A-444A-9F9F-5BF75958F618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13A-444A-9F9F-5BF75958F618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13A-444A-9F9F-5BF75958F618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13A-444A-9F9F-5BF75958F618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13A-444A-9F9F-5BF75958F618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13A-444A-9F9F-5BF75958F618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13A-444A-9F9F-5BF75958F618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13A-444A-9F9F-5BF75958F618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13A-444A-9F9F-5BF75958F618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13A-444A-9F9F-5BF75958F618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13A-444A-9F9F-5BF75958F618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13A-444A-9F9F-5BF75958F618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Hoja1!$F$7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13A-444A-9F9F-5BF75958F618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13A-444A-9F9F-5BF75958F618}"/>
              </c:ext>
            </c:extLst>
          </c:dPt>
          <c:val>
            <c:numRef>
              <c:f>Hoja1!$P$2:$Q$2</c:f>
              <c:numCache>
                <c:formatCode>0%</c:formatCode>
                <c:ptCount val="2"/>
                <c:pt idx="0">
                  <c:v>0.62475586164683672</c:v>
                </c:pt>
                <c:pt idx="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13A-444A-9F9F-5BF75958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 Virtual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Hoja1!$I$13:$I$14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EE0-4BF4-807C-A33F923BF41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76592"/>
        <c:axId val="1033279856"/>
      </c:barChart>
      <c:catAx>
        <c:axId val="1033276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279856"/>
        <c:crosses val="autoZero"/>
        <c:auto val="1"/>
        <c:lblAlgn val="ctr"/>
        <c:lblOffset val="100"/>
        <c:noMultiLvlLbl val="0"/>
      </c:catAx>
      <c:valAx>
        <c:axId val="1033279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7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3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D-4DF7-A3EB-047E835F0D0B}"/>
            </c:ext>
          </c:extLst>
        </c:ser>
        <c:ser>
          <c:idx val="1"/>
          <c:order val="1"/>
          <c:spPr>
            <a:solidFill>
              <a:schemeClr val="accent5">
                <a:shade val="4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D-4DF7-A3EB-047E835F0D0B}"/>
            </c:ext>
          </c:extLst>
        </c:ser>
        <c:ser>
          <c:idx val="2"/>
          <c:order val="2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(2)'!$I$10</c:f>
              <c:numCache>
                <c:formatCode>0%</c:formatCode>
                <c:ptCount val="1"/>
                <c:pt idx="0">
                  <c:v>3.8054054054054056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E-41E1-B2B9-45FE510E998F}"/>
            </c:ext>
          </c:extLst>
        </c:ser>
        <c:ser>
          <c:idx val="3"/>
          <c:order val="3"/>
          <c:spPr>
            <a:solidFill>
              <a:schemeClr val="accent5">
                <a:shade val="6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(2)'!$I$11</c:f>
              <c:numCache>
                <c:formatCode>0%</c:formatCode>
                <c:ptCount val="1"/>
                <c:pt idx="0">
                  <c:v>0.26271186440677968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E-41E1-B2B9-45FE510E998F}"/>
            </c:ext>
          </c:extLst>
        </c:ser>
        <c:ser>
          <c:idx val="4"/>
          <c:order val="4"/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(2)'!$I$12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AE-41E1-B2B9-45FE510E998F}"/>
            </c:ext>
          </c:extLst>
        </c:ser>
        <c:ser>
          <c:idx val="5"/>
          <c:order val="5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(2)'!$I$13</c:f>
              <c:numCache>
                <c:formatCode>0%</c:formatCode>
                <c:ptCount val="1"/>
                <c:pt idx="0">
                  <c:v>0.27058823529411763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E-41E1-B2B9-45FE510E998F}"/>
            </c:ext>
          </c:extLst>
        </c:ser>
        <c:ser>
          <c:idx val="6"/>
          <c:order val="6"/>
          <c:spPr>
            <a:solidFill>
              <a:schemeClr val="accent5">
                <a:shade val="9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(2)'!$I$14</c:f>
              <c:numCache>
                <c:formatCode>0%</c:formatCode>
                <c:ptCount val="1"/>
                <c:pt idx="0">
                  <c:v>5.8823529411764705E-3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1E1-B2B9-45FE510E998F}"/>
            </c:ext>
          </c:extLst>
        </c:ser>
        <c:ser>
          <c:idx val="7"/>
          <c:order val="7"/>
          <c:spPr>
            <a:solidFill>
              <a:schemeClr val="accent5">
                <a:tint val="9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AE-41E1-B2B9-45FE510E998F}"/>
            </c:ext>
          </c:extLst>
        </c:ser>
        <c:ser>
          <c:idx val="8"/>
          <c:order val="8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(2)'!$I$16</c:f>
              <c:numCache>
                <c:formatCode>0%</c:formatCode>
                <c:ptCount val="1"/>
                <c:pt idx="0">
                  <c:v>2.4554455445544555E-2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1E1-B2B9-45FE510E998F}"/>
            </c:ext>
          </c:extLst>
        </c:ser>
        <c:ser>
          <c:idx val="9"/>
          <c:order val="9"/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(2)'!$I$17</c:f>
              <c:numCache>
                <c:formatCode>0%</c:formatCode>
                <c:ptCount val="1"/>
                <c:pt idx="0">
                  <c:v>0.71333333333333337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AE-41E1-B2B9-45FE510E998F}"/>
            </c:ext>
          </c:extLst>
        </c:ser>
        <c:ser>
          <c:idx val="10"/>
          <c:order val="10"/>
          <c:spPr>
            <a:solidFill>
              <a:schemeClr val="accent5">
                <a:tint val="6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(2)'!$I$18</c:f>
              <c:numCache>
                <c:formatCode>0%</c:formatCode>
                <c:ptCount val="1"/>
                <c:pt idx="0">
                  <c:v>0.19777777777777777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1E1-B2B9-45FE510E998F}"/>
            </c:ext>
          </c:extLst>
        </c:ser>
        <c:ser>
          <c:idx val="11"/>
          <c:order val="11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(2)'!$I$19</c:f>
              <c:numCache>
                <c:formatCode>0%</c:formatCode>
                <c:ptCount val="1"/>
                <c:pt idx="0">
                  <c:v>0.38857142857142857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AE-41E1-B2B9-45FE510E998F}"/>
            </c:ext>
          </c:extLst>
        </c:ser>
        <c:ser>
          <c:idx val="12"/>
          <c:order val="12"/>
          <c:spPr>
            <a:solidFill>
              <a:schemeClr val="accent5">
                <a:tint val="4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(2)'!$I$20</c:f>
              <c:numCache>
                <c:formatCode>0%</c:formatCode>
                <c:ptCount val="1"/>
                <c:pt idx="0">
                  <c:v>0.26103500761035009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AE-41E1-B2B9-45FE510E998F}"/>
            </c:ext>
          </c:extLst>
        </c:ser>
        <c:ser>
          <c:idx val="13"/>
          <c:order val="13"/>
          <c:spPr>
            <a:solidFill>
              <a:schemeClr val="accent5">
                <a:tint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(2)'!$I$21</c:f>
              <c:numCache>
                <c:formatCode>0%</c:formatCode>
                <c:ptCount val="1"/>
                <c:pt idx="0">
                  <c:v>0.51377118644067798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AE-41E1-B2B9-45FE510E998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Control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(2)'!$I$22:$I$28</c:f>
              <c:numCache>
                <c:formatCode>0%</c:formatCode>
                <c:ptCount val="7"/>
                <c:pt idx="0">
                  <c:v>0</c:v>
                </c:pt>
                <c:pt idx="1">
                  <c:v>7.9166666666666663E-2</c:v>
                </c:pt>
                <c:pt idx="2">
                  <c:v>0.95983133599644921</c:v>
                </c:pt>
                <c:pt idx="3">
                  <c:v>0.95983133599644921</c:v>
                </c:pt>
                <c:pt idx="4">
                  <c:v>0.95983133599644921</c:v>
                </c:pt>
                <c:pt idx="5">
                  <c:v>0.79058539529269767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5-473D-B146-F37621E569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 e Investigación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(2)'!$I$29:$I$30</c:f>
              <c:numCache>
                <c:formatCode>0%</c:formatCode>
                <c:ptCount val="2"/>
                <c:pt idx="0">
                  <c:v>0.12</c:v>
                </c:pt>
                <c:pt idx="1">
                  <c:v>0.13432835820895522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2-44FF-9A6F-A3DA0C0526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(2)'!$I$31:$I$32</c:f>
              <c:numCache>
                <c:formatCode>0%</c:formatCode>
                <c:ptCount val="2"/>
                <c:pt idx="0">
                  <c:v>0.69384615384615389</c:v>
                </c:pt>
                <c:pt idx="1">
                  <c:v>0.16470588235294117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F-441B-8D2B-250FDAF694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(2)'!$I$33</c:f>
              <c:numCache>
                <c:formatCode>0%</c:formatCode>
                <c:ptCount val="1"/>
                <c:pt idx="0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5-4133-9673-2230F7B5F8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(2)'!$I$34:$I$37</c:f>
              <c:numCache>
                <c:formatCode>0%</c:formatCode>
                <c:ptCount val="4"/>
                <c:pt idx="0">
                  <c:v>0.34358047016274862</c:v>
                </c:pt>
                <c:pt idx="1">
                  <c:v>0.53672316384180796</c:v>
                </c:pt>
                <c:pt idx="2">
                  <c:v>0.33198380566801622</c:v>
                </c:pt>
                <c:pt idx="3">
                  <c:v>0.35732267140530133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C-4F02-9A27-45B5547C89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(2)'!$I$38</c:f>
              <c:numCache>
                <c:formatCode>0%</c:formatCode>
                <c:ptCount val="1"/>
                <c:pt idx="0">
                  <c:v>0.39416058394160586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5AB-86A0-E872AAF77D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7984"/>
        <c:axId val="1345008528"/>
      </c:barChart>
      <c:catAx>
        <c:axId val="13450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08528"/>
        <c:crosses val="autoZero"/>
        <c:auto val="1"/>
        <c:lblAlgn val="ctr"/>
        <c:lblOffset val="100"/>
        <c:noMultiLvlLbl val="0"/>
      </c:catAx>
      <c:valAx>
        <c:axId val="1345008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</a:t>
            </a:r>
          </a:p>
        </c:rich>
      </c:tx>
      <c:layout>
        <c:manualLayout>
          <c:xMode val="edge"/>
          <c:yMode val="edge"/>
          <c:x val="0.395843132108970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(2)'!$I$40</c:f>
              <c:numCache>
                <c:formatCode>0%</c:formatCode>
                <c:ptCount val="1"/>
                <c:pt idx="0">
                  <c:v>0.33913043478260868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4-4F71-90C5-83B39197792B}"/>
            </c:ext>
          </c:extLst>
        </c:ser>
        <c:ser>
          <c:idx val="1"/>
          <c:order val="1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(2)'!$I$41</c:f>
              <c:numCache>
                <c:formatCode>0%</c:formatCode>
                <c:ptCount val="1"/>
                <c:pt idx="0">
                  <c:v>0.66888888888888887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8-46FE-BF7D-52A65E092B69}"/>
            </c:ext>
          </c:extLst>
        </c:ser>
        <c:ser>
          <c:idx val="2"/>
          <c:order val="2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8-46FE-BF7D-52A65E092B69}"/>
            </c:ext>
          </c:extLst>
        </c:ser>
        <c:ser>
          <c:idx val="3"/>
          <c:order val="3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(2)'!$I$43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8-46FE-BF7D-52A65E092B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9616"/>
        <c:axId val="1345017232"/>
      </c:barChart>
      <c:catAx>
        <c:axId val="134500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7232"/>
        <c:crosses val="autoZero"/>
        <c:auto val="1"/>
        <c:lblAlgn val="ctr"/>
        <c:lblOffset val="100"/>
        <c:noMultiLvlLbl val="0"/>
      </c:catAx>
      <c:valAx>
        <c:axId val="1345017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</a:t>
            </a:r>
            <a:r>
              <a:rPr lang="es-MX" baseline="0"/>
              <a:t> y Redes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(2)'!$I$44:$I$45</c:f>
              <c:numCache>
                <c:formatCode>0%</c:formatCode>
                <c:ptCount val="2"/>
                <c:pt idx="0">
                  <c:v>0</c:v>
                </c:pt>
                <c:pt idx="1">
                  <c:v>0.36743215031315241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C-42A0-A52E-F1EE24C5F1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2336"/>
        <c:axId val="1345016144"/>
      </c:barChart>
      <c:catAx>
        <c:axId val="134501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6144"/>
        <c:crosses val="autoZero"/>
        <c:auto val="1"/>
        <c:lblAlgn val="ctr"/>
        <c:lblOffset val="100"/>
        <c:noMultiLvlLbl val="0"/>
      </c:catAx>
      <c:valAx>
        <c:axId val="134501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Editorial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(2)'!$I$46:$I$47</c:f>
              <c:numCache>
                <c:formatCode>0%</c:formatCode>
                <c:ptCount val="2"/>
                <c:pt idx="0">
                  <c:v>0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2-4DD2-A3E5-1A3D09EA973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Licenciatura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096-4951-B7A9-EE10C665103A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096-4951-B7A9-EE10C6651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33282032"/>
        <c:axId val="1033280944"/>
      </c:barChart>
      <c:catAx>
        <c:axId val="103328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280944"/>
        <c:crosses val="autoZero"/>
        <c:auto val="1"/>
        <c:lblAlgn val="ctr"/>
        <c:lblOffset val="100"/>
        <c:noMultiLvlLbl val="0"/>
      </c:catAx>
      <c:valAx>
        <c:axId val="1033280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328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9-45B6-9665-79AC675C57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(2)'!$I$49:$I$50</c:f>
              <c:numCache>
                <c:formatCode>0%</c:formatCode>
                <c:ptCount val="2"/>
                <c:pt idx="0">
                  <c:v>6.1121495327102801E-2</c:v>
                </c:pt>
                <c:pt idx="1">
                  <c:v>0.31111111111111112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5-476B-9CA7-B7214A48CD1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5-476B-9CA7-B7214A48CD1B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5-476B-9CA7-B7214A48CD1B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5-476B-9CA7-B7214A48CD1B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5-476B-9CA7-B7214A48CD1B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75-476B-9CA7-B7214A48CD1B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75-476B-9CA7-B7214A48CD1B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75-476B-9CA7-B7214A48CD1B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75-476B-9CA7-B7214A48CD1B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75-476B-9CA7-B7214A48CD1B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B75-476B-9CA7-B7214A48CD1B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B75-476B-9CA7-B7214A48CD1B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B75-476B-9CA7-B7214A48CD1B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B75-476B-9CA7-B7214A48CD1B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B75-476B-9CA7-B7214A48CD1B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B75-476B-9CA7-B7214A48CD1B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B75-476B-9CA7-B7214A48CD1B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B75-476B-9CA7-B7214A48CD1B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B75-476B-9CA7-B7214A48CD1B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B75-476B-9CA7-B7214A48CD1B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'Hoja1 (2)'!$F$7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8B75-476B-9CA7-B7214A48CD1B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8B75-476B-9CA7-B7214A48CD1B}"/>
              </c:ext>
            </c:extLst>
          </c:dPt>
          <c:val>
            <c:numRef>
              <c:f>'Hoja1 (2)'!$P$2:$Q$2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8B75-476B-9CA7-B7214A48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(2)'!$I$49:$I$50</c:f>
              <c:numCache>
                <c:formatCode>0%</c:formatCode>
                <c:ptCount val="2"/>
                <c:pt idx="0">
                  <c:v>6.1121495327102801E-2</c:v>
                </c:pt>
                <c:pt idx="1">
                  <c:v>0.31111111111111112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5280"/>
        <c:axId val="1347175824"/>
      </c:barChart>
      <c:catAx>
        <c:axId val="13471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75824"/>
        <c:crosses val="autoZero"/>
        <c:auto val="1"/>
        <c:lblAlgn val="ctr"/>
        <c:lblOffset val="100"/>
        <c:noMultiLvlLbl val="0"/>
      </c:catAx>
      <c:valAx>
        <c:axId val="1347175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Administrativa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(2)'!$I$52</c:f>
              <c:numCache>
                <c:formatCode>0%</c:formatCode>
                <c:ptCount val="1"/>
                <c:pt idx="0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7595584"/>
        <c:axId val="1147591232"/>
      </c:barChart>
      <c:catAx>
        <c:axId val="114759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7591232"/>
        <c:crosses val="autoZero"/>
        <c:auto val="1"/>
        <c:lblAlgn val="ctr"/>
        <c:lblOffset val="100"/>
        <c:noMultiLvlLbl val="0"/>
      </c:catAx>
      <c:valAx>
        <c:axId val="114759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4759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Presupuestos y Transparencia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(2)'!$I$54</c:f>
              <c:numCache>
                <c:formatCode>0%</c:formatCode>
                <c:ptCount val="1"/>
                <c:pt idx="0">
                  <c:v>0.94440000000000002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89968"/>
        <c:axId val="1347191056"/>
      </c:barChart>
      <c:catAx>
        <c:axId val="13471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7191056"/>
        <c:crosses val="autoZero"/>
        <c:auto val="1"/>
        <c:lblAlgn val="ctr"/>
        <c:lblOffset val="100"/>
        <c:noMultiLvlLbl val="0"/>
      </c:catAx>
      <c:valAx>
        <c:axId val="1347191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'Hoja1 (2)'!$I$53</c:f>
              <c:numCache>
                <c:formatCode>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A-48D0-824F-F7B91A4E52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03191296"/>
        <c:axId val="1403186400"/>
      </c:barChart>
      <c:catAx>
        <c:axId val="14031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3186400"/>
        <c:crosses val="autoZero"/>
        <c:auto val="1"/>
        <c:lblAlgn val="ctr"/>
        <c:lblOffset val="100"/>
        <c:noMultiLvlLbl val="0"/>
      </c:catAx>
      <c:valAx>
        <c:axId val="1403186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031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C204-4D11-8CA5-EBF7435CA3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8271072"/>
        <c:axId val="488284128"/>
      </c:barChart>
      <c:catAx>
        <c:axId val="4882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8284128"/>
        <c:crosses val="autoZero"/>
        <c:auto val="1"/>
        <c:lblAlgn val="ctr"/>
        <c:lblOffset val="100"/>
        <c:noMultiLvlLbl val="0"/>
      </c:catAx>
      <c:valAx>
        <c:axId val="4882841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8827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Académica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7-4834-ABA6-48D9D8815A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5648864"/>
        <c:axId val="485649952"/>
      </c:barChart>
      <c:catAx>
        <c:axId val="48564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5649952"/>
        <c:crosses val="autoZero"/>
        <c:auto val="1"/>
        <c:lblAlgn val="ctr"/>
        <c:lblOffset val="100"/>
        <c:noMultiLvlLbl val="0"/>
      </c:catAx>
      <c:valAx>
        <c:axId val="48564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564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Administración Escolar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586-49DA-BEEF-16B2976025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29024688"/>
        <c:axId val="1343996336"/>
      </c:barChart>
      <c:catAx>
        <c:axId val="10290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3996336"/>
        <c:crosses val="autoZero"/>
        <c:auto val="1"/>
        <c:lblAlgn val="ctr"/>
        <c:lblOffset val="100"/>
        <c:noMultiLvlLbl val="0"/>
      </c:catAx>
      <c:valAx>
        <c:axId val="1343996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902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Hoja1!#REF!</c:f>
              <c:numCache>
                <c:formatCode>0%</c:formatCode>
                <c:ptCount val="2"/>
                <c:pt idx="0">
                  <c:v>1</c:v>
                </c:pt>
                <c:pt idx="1">
                  <c:v>0.66503800217155262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C6-4D12-8B95-E32D12B1C4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12112"/>
        <c:axId val="1344000144"/>
      </c:barChart>
      <c:catAx>
        <c:axId val="134401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0144"/>
        <c:crosses val="autoZero"/>
        <c:auto val="1"/>
        <c:lblAlgn val="ctr"/>
        <c:lblOffset val="100"/>
        <c:noMultiLvlLbl val="0"/>
      </c:catAx>
      <c:valAx>
        <c:axId val="1344000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1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Hoja1!$I$25:$I$27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7DD-4178-AD68-CAAA0332CC9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408"/>
        <c:axId val="1344005040"/>
      </c:barChart>
      <c:catAx>
        <c:axId val="13440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5040"/>
        <c:crosses val="autoZero"/>
        <c:auto val="1"/>
        <c:lblAlgn val="ctr"/>
        <c:lblOffset val="100"/>
        <c:noMultiLvlLbl val="0"/>
      </c:catAx>
      <c:valAx>
        <c:axId val="13440050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y Transparencia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Hoja1!$I$28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1BC-4A0B-9223-2BE823A0EC4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03952"/>
        <c:axId val="1344000688"/>
      </c:barChart>
      <c:catAx>
        <c:axId val="134400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000688"/>
        <c:crosses val="autoZero"/>
        <c:auto val="1"/>
        <c:lblAlgn val="ctr"/>
        <c:lblOffset val="100"/>
        <c:noMultiLvlLbl val="0"/>
      </c:catAx>
      <c:valAx>
        <c:axId val="1344000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1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image" Target="../media/image1.png"/><Relationship Id="rId18" Type="http://schemas.openxmlformats.org/officeDocument/2006/relationships/chart" Target="../charts/chart36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17" Type="http://schemas.openxmlformats.org/officeDocument/2006/relationships/chart" Target="../charts/chart35.xml"/><Relationship Id="rId2" Type="http://schemas.openxmlformats.org/officeDocument/2006/relationships/chart" Target="../charts/chart21.xml"/><Relationship Id="rId16" Type="http://schemas.openxmlformats.org/officeDocument/2006/relationships/chart" Target="../charts/chart34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5" Type="http://schemas.openxmlformats.org/officeDocument/2006/relationships/chart" Target="../charts/chart33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15362</xdr:rowOff>
    </xdr:from>
    <xdr:to>
      <xdr:col>17</xdr:col>
      <xdr:colOff>410969</xdr:colOff>
      <xdr:row>16</xdr:row>
      <xdr:rowOff>10584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560575</xdr:colOff>
      <xdr:row>5</xdr:row>
      <xdr:rowOff>306713</xdr:rowOff>
    </xdr:from>
    <xdr:to>
      <xdr:col>24</xdr:col>
      <xdr:colOff>284043</xdr:colOff>
      <xdr:row>8</xdr:row>
      <xdr:rowOff>322621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384072</xdr:colOff>
      <xdr:row>16</xdr:row>
      <xdr:rowOff>35983</xdr:rowOff>
    </xdr:from>
    <xdr:to>
      <xdr:col>17</xdr:col>
      <xdr:colOff>391583</xdr:colOff>
      <xdr:row>22</xdr:row>
      <xdr:rowOff>370418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402166</xdr:colOff>
      <xdr:row>22</xdr:row>
      <xdr:rowOff>359834</xdr:rowOff>
    </xdr:from>
    <xdr:to>
      <xdr:col>17</xdr:col>
      <xdr:colOff>402166</xdr:colOff>
      <xdr:row>24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412750</xdr:colOff>
      <xdr:row>24</xdr:row>
      <xdr:rowOff>0</xdr:rowOff>
    </xdr:from>
    <xdr:to>
      <xdr:col>17</xdr:col>
      <xdr:colOff>412750</xdr:colOff>
      <xdr:row>27</xdr:row>
      <xdr:rowOff>30726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412750</xdr:colOff>
      <xdr:row>26</xdr:row>
      <xdr:rowOff>381000</xdr:rowOff>
    </xdr:from>
    <xdr:to>
      <xdr:col>17</xdr:col>
      <xdr:colOff>412750</xdr:colOff>
      <xdr:row>28</xdr:row>
      <xdr:rowOff>683685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412750</xdr:colOff>
      <xdr:row>28</xdr:row>
      <xdr:rowOff>698500</xdr:rowOff>
    </xdr:from>
    <xdr:to>
      <xdr:col>17</xdr:col>
      <xdr:colOff>412750</xdr:colOff>
      <xdr:row>35</xdr:row>
      <xdr:rowOff>15363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21167</xdr:colOff>
      <xdr:row>24</xdr:row>
      <xdr:rowOff>30726</xdr:rowOff>
    </xdr:from>
    <xdr:to>
      <xdr:col>24</xdr:col>
      <xdr:colOff>21167</xdr:colOff>
      <xdr:row>27</xdr:row>
      <xdr:rowOff>201085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753533</xdr:colOff>
      <xdr:row>27</xdr:row>
      <xdr:rowOff>215080</xdr:rowOff>
    </xdr:from>
    <xdr:to>
      <xdr:col>23</xdr:col>
      <xdr:colOff>753533</xdr:colOff>
      <xdr:row>28</xdr:row>
      <xdr:rowOff>666750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12700</xdr:colOff>
      <xdr:row>28</xdr:row>
      <xdr:rowOff>681499</xdr:rowOff>
    </xdr:from>
    <xdr:to>
      <xdr:col>24</xdr:col>
      <xdr:colOff>12700</xdr:colOff>
      <xdr:row>30</xdr:row>
      <xdr:rowOff>307258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40</xdr:row>
      <xdr:rowOff>-1</xdr:rowOff>
    </xdr:from>
    <xdr:to>
      <xdr:col>18</xdr:col>
      <xdr:colOff>0</xdr:colOff>
      <xdr:row>44</xdr:row>
      <xdr:rowOff>-1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43</xdr:row>
      <xdr:rowOff>342900</xdr:rowOff>
    </xdr:from>
    <xdr:to>
      <xdr:col>18</xdr:col>
      <xdr:colOff>0</xdr:colOff>
      <xdr:row>46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18</xdr:col>
      <xdr:colOff>0</xdr:colOff>
      <xdr:row>47</xdr:row>
      <xdr:rowOff>603251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757382</xdr:colOff>
      <xdr:row>48</xdr:row>
      <xdr:rowOff>0</xdr:rowOff>
    </xdr:from>
    <xdr:to>
      <xdr:col>17</xdr:col>
      <xdr:colOff>757382</xdr:colOff>
      <xdr:row>48</xdr:row>
      <xdr:rowOff>166831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736022</xdr:colOff>
      <xdr:row>48</xdr:row>
      <xdr:rowOff>153629</xdr:rowOff>
    </xdr:from>
    <xdr:to>
      <xdr:col>17</xdr:col>
      <xdr:colOff>736022</xdr:colOff>
      <xdr:row>50</xdr:row>
      <xdr:rowOff>800678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728518</xdr:colOff>
      <xdr:row>50</xdr:row>
      <xdr:rowOff>686954</xdr:rowOff>
    </xdr:from>
    <xdr:to>
      <xdr:col>17</xdr:col>
      <xdr:colOff>728518</xdr:colOff>
      <xdr:row>58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714087</xdr:colOff>
      <xdr:row>58</xdr:row>
      <xdr:rowOff>0</xdr:rowOff>
    </xdr:from>
    <xdr:to>
      <xdr:col>17</xdr:col>
      <xdr:colOff>714087</xdr:colOff>
      <xdr:row>61</xdr:row>
      <xdr:rowOff>252845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944840" y="510886"/>
          <a:ext cx="3247160" cy="44077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7</xdr:col>
      <xdr:colOff>0</xdr:colOff>
      <xdr:row>2</xdr:row>
      <xdr:rowOff>115455</xdr:rowOff>
    </xdr:from>
    <xdr:to>
      <xdr:col>9</xdr:col>
      <xdr:colOff>1284430</xdr:colOff>
      <xdr:row>4</xdr:row>
      <xdr:rowOff>591705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515262" y="496455"/>
          <a:ext cx="2865293" cy="457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12</xdr:col>
      <xdr:colOff>31192</xdr:colOff>
      <xdr:row>4</xdr:row>
      <xdr:rowOff>91246</xdr:rowOff>
    </xdr:from>
    <xdr:to>
      <xdr:col>15</xdr:col>
      <xdr:colOff>178769</xdr:colOff>
      <xdr:row>4</xdr:row>
      <xdr:rowOff>495337</xdr:rowOff>
    </xdr:to>
    <xdr:sp macro="" textlink="#REF!">
      <xdr:nvSpPr>
        <xdr:cNvPr id="23" name="Cuadro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5501636" y="1258827"/>
          <a:ext cx="245201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7F9B4120-D4CD-40B0-8B03-89874E2C2202}" type="TxLink"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50%</a:t>
          </a:fld>
          <a:endParaRPr lang="es-MX" sz="2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1239751</xdr:colOff>
      <xdr:row>2</xdr:row>
      <xdr:rowOff>129887</xdr:rowOff>
    </xdr:from>
    <xdr:to>
      <xdr:col>5</xdr:col>
      <xdr:colOff>1573069</xdr:colOff>
      <xdr:row>4</xdr:row>
      <xdr:rowOff>548410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87501" y="510887"/>
          <a:ext cx="2285943" cy="43757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86812" y="793571"/>
          <a:ext cx="2285477" cy="15644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11</xdr:col>
      <xdr:colOff>82497</xdr:colOff>
      <xdr:row>4</xdr:row>
      <xdr:rowOff>39651</xdr:rowOff>
    </xdr:from>
    <xdr:to>
      <xdr:col>14</xdr:col>
      <xdr:colOff>447387</xdr:colOff>
      <xdr:row>4</xdr:row>
      <xdr:rowOff>447386</xdr:rowOff>
    </xdr:to>
    <xdr:sp macro="" textlink="#REF!">
      <xdr:nvSpPr>
        <xdr:cNvPr id="26" name="Cuadro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26497" y="801651"/>
          <a:ext cx="2650890" cy="150560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203681</xdr:colOff>
      <xdr:row>2</xdr:row>
      <xdr:rowOff>197783</xdr:rowOff>
    </xdr:from>
    <xdr:to>
      <xdr:col>19</xdr:col>
      <xdr:colOff>215080</xdr:colOff>
      <xdr:row>4</xdr:row>
      <xdr:rowOff>46089</xdr:rowOff>
    </xdr:to>
    <xdr:sp macro="" textlink="#REF!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05334" y="781573"/>
          <a:ext cx="779544" cy="43209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7F6DFA7-FCC3-4380-9681-4750CAD5789E}" type="TxLink">
            <a:rPr lang="en-US" sz="2400" b="0" i="0" u="none" strike="noStrike" cap="none" spc="0">
              <a:ln w="0"/>
              <a:solidFill>
                <a:schemeClr val="accent5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62%</a:t>
          </a:fld>
          <a:endParaRPr lang="en-US" sz="2400" b="0" i="0" u="none" strike="noStrike" cap="none" spc="0">
            <a:ln w="0"/>
            <a:solidFill>
              <a:schemeClr val="accent5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Calibri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410969</xdr:colOff>
      <xdr:row>9</xdr:row>
      <xdr:rowOff>193955</xdr:rowOff>
    </xdr:from>
    <xdr:to>
      <xdr:col>17</xdr:col>
      <xdr:colOff>410969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368103</xdr:colOff>
      <xdr:row>20</xdr:row>
      <xdr:rowOff>395883</xdr:rowOff>
    </xdr:from>
    <xdr:to>
      <xdr:col>17</xdr:col>
      <xdr:colOff>368103</xdr:colOff>
      <xdr:row>22</xdr:row>
      <xdr:rowOff>296731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25</xdr:row>
      <xdr:rowOff>416719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401835</xdr:colOff>
      <xdr:row>25</xdr:row>
      <xdr:rowOff>550663</xdr:rowOff>
    </xdr:from>
    <xdr:to>
      <xdr:col>17</xdr:col>
      <xdr:colOff>401835</xdr:colOff>
      <xdr:row>29</xdr:row>
      <xdr:rowOff>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407789</xdr:colOff>
      <xdr:row>29</xdr:row>
      <xdr:rowOff>203993</xdr:rowOff>
    </xdr:from>
    <xdr:to>
      <xdr:col>17</xdr:col>
      <xdr:colOff>407789</xdr:colOff>
      <xdr:row>31</xdr:row>
      <xdr:rowOff>109339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390980</xdr:colOff>
      <xdr:row>31</xdr:row>
      <xdr:rowOff>205524</xdr:rowOff>
    </xdr:from>
    <xdr:to>
      <xdr:col>17</xdr:col>
      <xdr:colOff>390980</xdr:colOff>
      <xdr:row>33</xdr:row>
      <xdr:rowOff>395883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393575</xdr:colOff>
      <xdr:row>33</xdr:row>
      <xdr:rowOff>544408</xdr:rowOff>
    </xdr:from>
    <xdr:to>
      <xdr:col>17</xdr:col>
      <xdr:colOff>393575</xdr:colOff>
      <xdr:row>38</xdr:row>
      <xdr:rowOff>7069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363394</xdr:colOff>
      <xdr:row>38</xdr:row>
      <xdr:rowOff>216940</xdr:rowOff>
    </xdr:from>
    <xdr:to>
      <xdr:col>17</xdr:col>
      <xdr:colOff>363394</xdr:colOff>
      <xdr:row>39</xdr:row>
      <xdr:rowOff>725147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387231</xdr:colOff>
      <xdr:row>39</xdr:row>
      <xdr:rowOff>910970</xdr:rowOff>
    </xdr:from>
    <xdr:to>
      <xdr:col>17</xdr:col>
      <xdr:colOff>387231</xdr:colOff>
      <xdr:row>41</xdr:row>
      <xdr:rowOff>559896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20" name="Imagen 19" descr="UNIVERSIDAD PEDAGÓGICA NACIONAL DEL ESTADO DE CHIHUAHU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6088590" y="720436"/>
          <a:ext cx="3247160" cy="107895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8</xdr:col>
      <xdr:colOff>25977</xdr:colOff>
      <xdr:row>2</xdr:row>
      <xdr:rowOff>167410</xdr:rowOff>
    </xdr:from>
    <xdr:to>
      <xdr:col>9</xdr:col>
      <xdr:colOff>1310407</xdr:colOff>
      <xdr:row>5</xdr:row>
      <xdr:rowOff>11546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1940886" y="652319"/>
          <a:ext cx="2358157" cy="857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309523" y="710046"/>
          <a:ext cx="4766773" cy="79952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325287" y="1212671"/>
          <a:ext cx="4600052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394607</xdr:colOff>
      <xdr:row>42</xdr:row>
      <xdr:rowOff>9072</xdr:rowOff>
    </xdr:from>
    <xdr:to>
      <xdr:col>17</xdr:col>
      <xdr:colOff>394607</xdr:colOff>
      <xdr:row>44</xdr:row>
      <xdr:rowOff>288462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367393</xdr:colOff>
      <xdr:row>45</xdr:row>
      <xdr:rowOff>625929</xdr:rowOff>
    </xdr:from>
    <xdr:to>
      <xdr:col>17</xdr:col>
      <xdr:colOff>367393</xdr:colOff>
      <xdr:row>47</xdr:row>
      <xdr:rowOff>292998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403678</xdr:colOff>
      <xdr:row>49</xdr:row>
      <xdr:rowOff>399143</xdr:rowOff>
    </xdr:from>
    <xdr:to>
      <xdr:col>17</xdr:col>
      <xdr:colOff>403678</xdr:colOff>
      <xdr:row>51</xdr:row>
      <xdr:rowOff>165998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362858</xdr:colOff>
      <xdr:row>48</xdr:row>
      <xdr:rowOff>95250</xdr:rowOff>
    </xdr:from>
    <xdr:to>
      <xdr:col>17</xdr:col>
      <xdr:colOff>362858</xdr:colOff>
      <xdr:row>49</xdr:row>
      <xdr:rowOff>84355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716671" cy="468013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8138321" y="952501"/>
          <a:ext cx="71667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42%</a:t>
          </a:r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16671" cy="468013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3134863" y="560616"/>
          <a:ext cx="71667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42%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P1:Q2" totalsRowShown="0" dataCellStyle="Porcentaje">
  <autoFilter ref="P1:Q2" xr:uid="{00000000-0009-0000-0100-000001000000}"/>
  <tableColumns count="2">
    <tableColumn id="1" xr3:uid="{00000000-0010-0000-0000-000001000000}" name="Columna1" dataCellStyle="Porcentaje">
      <calculatedColumnFormula>G60</calculatedColumnFormula>
    </tableColumn>
    <tableColumn id="2" xr3:uid="{00000000-0010-0000-0000-000002000000}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P1:Q2" totalsRowShown="0" dataCellStyle="Porcentaje">
  <autoFilter ref="P1:Q2" xr:uid="{00000000-0009-0000-0100-000002000000}"/>
  <tableColumns count="2">
    <tableColumn id="1" xr3:uid="{00000000-0010-0000-0100-000001000000}" name="Columna1" dataCellStyle="Porcentaje">
      <calculatedColumnFormula>G60</calculatedColumnFormula>
    </tableColumn>
    <tableColumn id="2" xr3:uid="{00000000-0010-0000-0100-000002000000}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showGridLines="0" topLeftCell="A52" zoomScale="110" zoomScaleNormal="110" workbookViewId="0">
      <selection activeCell="F58" sqref="F58"/>
    </sheetView>
  </sheetViews>
  <sheetFormatPr baseColWidth="10" defaultRowHeight="23.25" x14ac:dyDescent="0.35"/>
  <cols>
    <col min="1" max="1" width="20.5703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7" width="20.42578125" style="4" customWidth="1"/>
    <col min="8" max="8" width="8.5703125" style="3" customWidth="1"/>
    <col min="9" max="9" width="16.140625" style="2" customWidth="1"/>
    <col min="10" max="10" width="29.42578125" style="55" customWidth="1"/>
    <col min="11" max="11" width="11.42578125" style="1"/>
    <col min="16" max="16" width="15" customWidth="1"/>
    <col min="17" max="17" width="15.42578125" customWidth="1"/>
  </cols>
  <sheetData>
    <row r="1" spans="1:18" x14ac:dyDescent="0.35">
      <c r="E1" s="3" t="s">
        <v>75</v>
      </c>
      <c r="P1" t="s">
        <v>26</v>
      </c>
      <c r="Q1" t="s">
        <v>25</v>
      </c>
    </row>
    <row r="2" spans="1:18" x14ac:dyDescent="0.35">
      <c r="P2" s="4">
        <f ca="1">G60</f>
        <v>0.62475586164683672</v>
      </c>
      <c r="Q2" s="4">
        <f>100%-P2</f>
        <v>0.38</v>
      </c>
    </row>
    <row r="3" spans="1:18" x14ac:dyDescent="0.35">
      <c r="A3" s="19"/>
    </row>
    <row r="4" spans="1:18" x14ac:dyDescent="0.35">
      <c r="A4" s="18"/>
      <c r="B4" s="13"/>
      <c r="C4" s="13"/>
      <c r="D4" s="13"/>
      <c r="E4" s="13"/>
      <c r="F4" s="13"/>
      <c r="G4" s="17"/>
      <c r="H4" s="16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35">
      <c r="A5" s="18"/>
      <c r="B5" s="13"/>
      <c r="C5" s="13"/>
      <c r="D5" s="13"/>
      <c r="E5" s="13"/>
      <c r="F5" s="13"/>
      <c r="G5" s="17"/>
      <c r="H5" s="16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24" thickBot="1" x14ac:dyDescent="0.4">
      <c r="I6" s="134"/>
      <c r="J6" s="134"/>
    </row>
    <row r="7" spans="1:18" ht="97.5" customHeight="1" thickBot="1" x14ac:dyDescent="0.3">
      <c r="A7" s="26"/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H7" s="11"/>
      <c r="I7" s="10"/>
      <c r="J7" s="57"/>
      <c r="K7" s="69"/>
    </row>
    <row r="8" spans="1:18" ht="44.25" customHeight="1" thickBot="1" x14ac:dyDescent="0.45">
      <c r="A8" s="53" t="s">
        <v>22</v>
      </c>
      <c r="B8" s="35" t="s">
        <v>27</v>
      </c>
      <c r="C8" s="36">
        <v>4</v>
      </c>
      <c r="D8" s="20">
        <v>0</v>
      </c>
      <c r="E8" s="21">
        <v>4</v>
      </c>
      <c r="F8" s="39" t="s">
        <v>76</v>
      </c>
      <c r="G8" s="7">
        <f t="shared" ref="G8" si="0">D8/C8</f>
        <v>0.96204545454545454</v>
      </c>
      <c r="H8" s="11"/>
      <c r="I8" s="10"/>
      <c r="J8" s="57" t="s">
        <v>106</v>
      </c>
      <c r="K8" s="69" t="str">
        <f t="shared" ref="K8:K16" ca="1" si="1">+F8</f>
        <v>UNIDADES</v>
      </c>
    </row>
    <row r="9" spans="1:18" ht="87" customHeight="1" thickBot="1" x14ac:dyDescent="0.45">
      <c r="A9" s="53" t="s">
        <v>21</v>
      </c>
      <c r="B9" s="35" t="s">
        <v>28</v>
      </c>
      <c r="C9" s="36">
        <v>100</v>
      </c>
      <c r="D9" s="20">
        <v>0</v>
      </c>
      <c r="E9" s="21">
        <v>100</v>
      </c>
      <c r="F9" s="39" t="s">
        <v>76</v>
      </c>
      <c r="G9" s="7" t="s">
        <v>103</v>
      </c>
      <c r="H9" s="11"/>
      <c r="I9" s="10"/>
      <c r="J9" s="57" t="s">
        <v>102</v>
      </c>
      <c r="K9" s="69" t="str">
        <f t="shared" ca="1" si="1"/>
        <v>UNIDADES</v>
      </c>
    </row>
    <row r="10" spans="1:18" ht="44.25" customHeight="1" thickBot="1" x14ac:dyDescent="0.45">
      <c r="A10" s="53" t="s">
        <v>11</v>
      </c>
      <c r="B10" s="35" t="s">
        <v>104</v>
      </c>
      <c r="C10" s="36">
        <v>4490</v>
      </c>
      <c r="D10" s="20">
        <v>0</v>
      </c>
      <c r="E10" s="21">
        <v>4490</v>
      </c>
      <c r="F10" s="39" t="s">
        <v>77</v>
      </c>
      <c r="G10" s="7" t="e">
        <f t="shared" ref="G10:G30" ca="1" si="2">D10/C10</f>
        <v>#DIV/0!</v>
      </c>
      <c r="H10" s="11"/>
      <c r="I10" s="10"/>
      <c r="J10" s="58" t="s">
        <v>107</v>
      </c>
      <c r="K10" s="69" t="str">
        <f t="shared" ca="1" si="1"/>
        <v>CONTROL ESCOLAR</v>
      </c>
    </row>
    <row r="11" spans="1:18" ht="52.5" customHeight="1" thickBot="1" x14ac:dyDescent="0.45">
      <c r="A11" s="53" t="s">
        <v>94</v>
      </c>
      <c r="B11" s="61" t="s">
        <v>105</v>
      </c>
      <c r="C11" s="62">
        <v>185</v>
      </c>
      <c r="D11" s="63">
        <v>704</v>
      </c>
      <c r="E11" s="64">
        <f ca="1">+D11-C11</f>
        <v>519</v>
      </c>
      <c r="F11" s="65" t="s">
        <v>78</v>
      </c>
      <c r="G11" s="7" t="e">
        <f t="shared" ca="1" si="2"/>
        <v>#DIV/0!</v>
      </c>
      <c r="H11" s="11"/>
      <c r="I11" s="10"/>
      <c r="J11" s="57" t="s">
        <v>108</v>
      </c>
      <c r="K11" s="69" t="str">
        <f t="shared" ca="1" si="1"/>
        <v>UNIDADES/LICENCIATURA</v>
      </c>
    </row>
    <row r="12" spans="1:18" ht="63" customHeight="1" thickBot="1" x14ac:dyDescent="0.45">
      <c r="A12" s="53" t="s">
        <v>93</v>
      </c>
      <c r="B12" s="35" t="s">
        <v>29</v>
      </c>
      <c r="C12" s="36">
        <v>1200</v>
      </c>
      <c r="D12" s="20">
        <v>95</v>
      </c>
      <c r="E12" s="21">
        <f t="shared" ref="E12:E22" ca="1" si="3">+C12-D12</f>
        <v>1105</v>
      </c>
      <c r="F12" s="39" t="s">
        <v>77</v>
      </c>
      <c r="G12" s="7"/>
      <c r="H12" s="11"/>
      <c r="I12" s="10"/>
      <c r="J12" s="57" t="s">
        <v>109</v>
      </c>
      <c r="K12" s="70" t="str">
        <f t="shared" ca="1" si="1"/>
        <v>UNIDADES</v>
      </c>
    </row>
    <row r="13" spans="1:18" ht="52.5" customHeight="1" thickBot="1" x14ac:dyDescent="0.45">
      <c r="A13" s="53" t="s">
        <v>9</v>
      </c>
      <c r="B13" s="35" t="s">
        <v>30</v>
      </c>
      <c r="C13" s="36">
        <v>354</v>
      </c>
      <c r="D13" s="20">
        <v>93</v>
      </c>
      <c r="E13" s="21">
        <f t="shared" ca="1" si="3"/>
        <v>261</v>
      </c>
      <c r="F13" s="39" t="s">
        <v>76</v>
      </c>
      <c r="G13" s="7" t="e">
        <f t="shared" ca="1" si="2"/>
        <v>#DIV/0!</v>
      </c>
      <c r="H13" s="11"/>
      <c r="I13" s="10"/>
      <c r="J13" s="57" t="s">
        <v>110</v>
      </c>
      <c r="K13" s="69" t="str">
        <f t="shared" ca="1" si="1"/>
        <v>UNIDADES</v>
      </c>
    </row>
    <row r="14" spans="1:18" ht="52.5" customHeight="1" thickBot="1" x14ac:dyDescent="0.45">
      <c r="A14" s="53" t="s">
        <v>92</v>
      </c>
      <c r="B14" s="35" t="s">
        <v>31</v>
      </c>
      <c r="C14" s="36">
        <v>160</v>
      </c>
      <c r="D14" s="20">
        <v>104</v>
      </c>
      <c r="E14" s="21">
        <f t="shared" ca="1" si="3"/>
        <v>56</v>
      </c>
      <c r="F14" s="39" t="s">
        <v>76</v>
      </c>
      <c r="G14" s="7" t="e">
        <f t="shared" ca="1" si="2"/>
        <v>#DIV/0!</v>
      </c>
      <c r="H14" s="11"/>
      <c r="I14" s="10"/>
      <c r="J14" s="57" t="s">
        <v>111</v>
      </c>
      <c r="K14" s="69" t="str">
        <f t="shared" ca="1" si="1"/>
        <v>UNIDADES</v>
      </c>
    </row>
    <row r="15" spans="1:18" ht="52.5" customHeight="1" thickBot="1" x14ac:dyDescent="0.45">
      <c r="A15" s="67" t="s">
        <v>112</v>
      </c>
      <c r="B15" s="35" t="s">
        <v>31</v>
      </c>
      <c r="C15" s="36">
        <v>170</v>
      </c>
      <c r="D15" s="20">
        <v>46</v>
      </c>
      <c r="E15" s="21">
        <f t="shared" ca="1" si="3"/>
        <v>124</v>
      </c>
      <c r="F15" s="39" t="s">
        <v>76</v>
      </c>
      <c r="G15" s="7" t="e">
        <f t="shared" si="2"/>
        <v>#DIV/0!</v>
      </c>
      <c r="H15" s="11"/>
      <c r="I15" s="10"/>
      <c r="J15" s="57" t="s">
        <v>113</v>
      </c>
      <c r="K15" s="8" t="str">
        <f t="shared" ca="1" si="1"/>
        <v>UNIDADES</v>
      </c>
    </row>
    <row r="16" spans="1:18" ht="52.5" customHeight="1" thickBot="1" x14ac:dyDescent="0.45">
      <c r="A16" s="67" t="s">
        <v>112</v>
      </c>
      <c r="B16" s="35" t="s">
        <v>32</v>
      </c>
      <c r="C16" s="36">
        <v>170</v>
      </c>
      <c r="D16" s="20">
        <v>1</v>
      </c>
      <c r="E16" s="21">
        <f t="shared" ca="1" si="3"/>
        <v>169</v>
      </c>
      <c r="F16" s="39" t="s">
        <v>76</v>
      </c>
      <c r="G16" s="7" t="e">
        <f t="shared" si="2"/>
        <v>#DIV/0!</v>
      </c>
      <c r="H16" s="11"/>
      <c r="I16" s="10"/>
      <c r="J16" s="57" t="s">
        <v>114</v>
      </c>
      <c r="K16" s="8" t="str">
        <f t="shared" ca="1" si="1"/>
        <v>UNIDADES</v>
      </c>
    </row>
    <row r="17" spans="1:11" ht="49.5" customHeight="1" thickBot="1" x14ac:dyDescent="0.45">
      <c r="A17" s="53" t="s">
        <v>7</v>
      </c>
      <c r="B17" s="61" t="s">
        <v>98</v>
      </c>
      <c r="C17" s="36">
        <v>354</v>
      </c>
      <c r="D17" s="20">
        <v>20</v>
      </c>
      <c r="E17" s="21">
        <f t="shared" ca="1" si="3"/>
        <v>334</v>
      </c>
      <c r="F17" s="39" t="s">
        <v>76</v>
      </c>
      <c r="G17" s="7" t="e">
        <f t="shared" ca="1" si="2"/>
        <v>#DIV/0!</v>
      </c>
      <c r="H17" s="11"/>
      <c r="I17" s="10"/>
      <c r="J17" s="57" t="s">
        <v>115</v>
      </c>
      <c r="K17" s="8"/>
    </row>
    <row r="18" spans="1:11" ht="74.25" customHeight="1" thickBot="1" x14ac:dyDescent="0.45">
      <c r="A18" s="53" t="s">
        <v>20</v>
      </c>
      <c r="B18" s="35" t="s">
        <v>33</v>
      </c>
      <c r="C18" s="36">
        <v>50</v>
      </c>
      <c r="D18" s="20">
        <v>6</v>
      </c>
      <c r="E18" s="21">
        <f t="shared" ca="1" si="3"/>
        <v>61</v>
      </c>
      <c r="F18" s="39" t="s">
        <v>156</v>
      </c>
      <c r="G18" s="7" t="e">
        <f t="shared" si="2"/>
        <v>#DIV/0!</v>
      </c>
      <c r="H18" s="11"/>
      <c r="I18" s="10"/>
      <c r="J18" s="66" t="s">
        <v>116</v>
      </c>
      <c r="K18" s="12"/>
    </row>
    <row r="19" spans="1:11" ht="74.25" customHeight="1" thickBot="1" x14ac:dyDescent="0.45">
      <c r="A19" s="67" t="s">
        <v>117</v>
      </c>
      <c r="B19" s="35" t="s">
        <v>118</v>
      </c>
      <c r="C19" s="36">
        <v>67</v>
      </c>
      <c r="D19" s="20">
        <v>9</v>
      </c>
      <c r="E19" s="21">
        <f t="shared" si="3"/>
        <v>61</v>
      </c>
      <c r="F19" s="39" t="s">
        <v>156</v>
      </c>
      <c r="G19" s="7" t="e">
        <f t="shared" si="2"/>
        <v>#DIV/0!</v>
      </c>
      <c r="H19" s="11"/>
      <c r="I19" s="10"/>
      <c r="J19" s="66" t="s">
        <v>119</v>
      </c>
      <c r="K19" s="12"/>
    </row>
    <row r="20" spans="1:11" ht="74.25" customHeight="1" thickBot="1" x14ac:dyDescent="0.45">
      <c r="A20" s="53" t="s">
        <v>35</v>
      </c>
      <c r="B20" s="35" t="s">
        <v>34</v>
      </c>
      <c r="C20" s="36">
        <v>1000</v>
      </c>
      <c r="D20" s="20">
        <v>188</v>
      </c>
      <c r="E20" s="21">
        <f t="shared" ca="1" si="3"/>
        <v>812</v>
      </c>
      <c r="F20" s="39" t="s">
        <v>79</v>
      </c>
      <c r="G20" s="7" t="e">
        <f t="shared" si="2"/>
        <v>#DIV/0!</v>
      </c>
      <c r="H20" s="11"/>
      <c r="I20" s="10"/>
      <c r="J20" s="57" t="s">
        <v>120</v>
      </c>
      <c r="K20" s="12"/>
    </row>
    <row r="21" spans="1:11" ht="74.25" customHeight="1" thickBot="1" x14ac:dyDescent="0.45">
      <c r="A21" s="53" t="s">
        <v>37</v>
      </c>
      <c r="B21" s="35" t="s">
        <v>36</v>
      </c>
      <c r="C21" s="36">
        <v>494</v>
      </c>
      <c r="D21" s="20">
        <v>164</v>
      </c>
      <c r="E21" s="21">
        <f t="shared" ca="1" si="3"/>
        <v>330</v>
      </c>
      <c r="F21" s="52" t="s">
        <v>157</v>
      </c>
      <c r="G21" s="7" t="e">
        <f t="shared" si="2"/>
        <v>#DIV/0!</v>
      </c>
      <c r="H21" s="11"/>
      <c r="I21" s="10"/>
      <c r="J21" s="57" t="s">
        <v>121</v>
      </c>
      <c r="K21" s="12"/>
    </row>
    <row r="22" spans="1:11" ht="74.25" customHeight="1" thickBot="1" x14ac:dyDescent="0.45">
      <c r="A22" s="53" t="s">
        <v>39</v>
      </c>
      <c r="B22" s="35" t="s">
        <v>38</v>
      </c>
      <c r="C22" s="36">
        <v>274</v>
      </c>
      <c r="D22" s="20">
        <v>108</v>
      </c>
      <c r="E22" s="21">
        <f t="shared" ca="1" si="3"/>
        <v>166</v>
      </c>
      <c r="F22" s="52" t="s">
        <v>81</v>
      </c>
      <c r="G22" s="7" t="e">
        <f t="shared" si="2"/>
        <v>#DIV/0!</v>
      </c>
      <c r="H22" s="11"/>
      <c r="I22" s="10"/>
      <c r="J22" s="57" t="s">
        <v>122</v>
      </c>
      <c r="K22" s="12"/>
    </row>
    <row r="23" spans="1:11" ht="58.5" customHeight="1" thickBot="1" x14ac:dyDescent="0.45">
      <c r="A23" s="53" t="s">
        <v>6</v>
      </c>
      <c r="B23" s="35" t="s">
        <v>40</v>
      </c>
      <c r="C23" s="36">
        <v>12</v>
      </c>
      <c r="D23" s="20">
        <v>0</v>
      </c>
      <c r="E23" s="21">
        <v>12</v>
      </c>
      <c r="F23" s="52" t="s">
        <v>82</v>
      </c>
      <c r="G23" s="7" t="e">
        <f t="shared" ca="1" si="2"/>
        <v>#DIV/0!</v>
      </c>
      <c r="H23" s="11"/>
      <c r="I23" s="10"/>
      <c r="J23" s="57" t="s">
        <v>123</v>
      </c>
      <c r="K23" s="12"/>
    </row>
    <row r="24" spans="1:11" ht="62.25" customHeight="1" thickBot="1" x14ac:dyDescent="0.45">
      <c r="A24" s="53" t="s">
        <v>97</v>
      </c>
      <c r="B24" s="61" t="s">
        <v>41</v>
      </c>
      <c r="C24" s="36">
        <v>90</v>
      </c>
      <c r="D24" s="20">
        <v>0</v>
      </c>
      <c r="E24" s="21">
        <v>90</v>
      </c>
      <c r="F24" s="39" t="s">
        <v>83</v>
      </c>
      <c r="G24" s="7" t="e">
        <f t="shared" si="2"/>
        <v>#DIV/0!</v>
      </c>
      <c r="H24" s="11"/>
      <c r="I24" s="10"/>
      <c r="J24" s="57" t="s">
        <v>126</v>
      </c>
      <c r="K24" s="12"/>
    </row>
    <row r="25" spans="1:11" s="42" customFormat="1" ht="90" customHeight="1" thickBot="1" x14ac:dyDescent="0.3">
      <c r="A25" s="53" t="s">
        <v>4</v>
      </c>
      <c r="B25" s="35" t="s">
        <v>42</v>
      </c>
      <c r="C25" s="36">
        <v>5050</v>
      </c>
      <c r="D25" s="37">
        <v>124</v>
      </c>
      <c r="E25" s="38">
        <f ca="1">+C25-D25</f>
        <v>4926</v>
      </c>
      <c r="F25" s="39" t="s">
        <v>76</v>
      </c>
      <c r="G25" s="40" t="e">
        <f t="shared" ca="1" si="2"/>
        <v>#DIV/0!</v>
      </c>
      <c r="H25" s="41"/>
      <c r="I25" s="5"/>
      <c r="J25" s="59" t="s">
        <v>125</v>
      </c>
      <c r="K25" s="69"/>
    </row>
    <row r="26" spans="1:11" s="42" customFormat="1" ht="50.25" customHeight="1" thickBot="1" x14ac:dyDescent="0.3">
      <c r="A26" s="53" t="s">
        <v>96</v>
      </c>
      <c r="B26" s="35" t="s">
        <v>43</v>
      </c>
      <c r="C26" s="36">
        <v>300</v>
      </c>
      <c r="D26" s="37">
        <v>214</v>
      </c>
      <c r="E26" s="38">
        <f ca="1">+C26-D26</f>
        <v>86</v>
      </c>
      <c r="F26" s="39" t="s">
        <v>76</v>
      </c>
      <c r="G26" s="40" t="e">
        <f t="shared" ca="1" si="2"/>
        <v>#DIV/0!</v>
      </c>
      <c r="H26" s="41"/>
      <c r="I26" s="5"/>
      <c r="J26" s="59" t="s">
        <v>124</v>
      </c>
      <c r="K26" s="69"/>
    </row>
    <row r="27" spans="1:11" s="42" customFormat="1" ht="54.75" customHeight="1" thickBot="1" x14ac:dyDescent="0.3">
      <c r="A27" s="53" t="s">
        <v>2</v>
      </c>
      <c r="B27" s="61" t="s">
        <v>44</v>
      </c>
      <c r="C27" s="36">
        <v>840</v>
      </c>
      <c r="D27" s="37">
        <v>1107</v>
      </c>
      <c r="E27" s="38">
        <v>267</v>
      </c>
      <c r="F27" s="39" t="s">
        <v>84</v>
      </c>
      <c r="G27" s="40" t="e">
        <f t="shared" ca="1" si="2"/>
        <v>#DIV/0!</v>
      </c>
      <c r="H27" s="41"/>
      <c r="I27" s="5"/>
      <c r="J27" s="59" t="s">
        <v>127</v>
      </c>
      <c r="K27" s="69"/>
    </row>
    <row r="28" spans="1:11" ht="61.5" customHeight="1" thickBot="1" x14ac:dyDescent="0.45">
      <c r="A28" s="53" t="s">
        <v>19</v>
      </c>
      <c r="B28" s="35" t="s">
        <v>45</v>
      </c>
      <c r="C28" s="36">
        <v>450</v>
      </c>
      <c r="D28" s="20">
        <v>89</v>
      </c>
      <c r="E28" s="21">
        <f ca="1">+C28-D28</f>
        <v>361</v>
      </c>
      <c r="F28" s="39" t="s">
        <v>76</v>
      </c>
      <c r="G28" s="7" t="e">
        <f t="shared" ca="1" si="2"/>
        <v>#DIV/0!</v>
      </c>
      <c r="H28" s="11"/>
      <c r="I28" s="10"/>
      <c r="J28" s="57" t="s">
        <v>128</v>
      </c>
      <c r="K28" s="12"/>
    </row>
    <row r="29" spans="1:11" ht="62.25" customHeight="1" thickBot="1" x14ac:dyDescent="0.45">
      <c r="A29" s="53" t="s">
        <v>1</v>
      </c>
      <c r="B29" s="35" t="s">
        <v>46</v>
      </c>
      <c r="C29" s="36">
        <v>350</v>
      </c>
      <c r="D29" s="20">
        <v>136</v>
      </c>
      <c r="E29" s="21">
        <f ca="1">+C29-D29</f>
        <v>214</v>
      </c>
      <c r="F29" s="39" t="s">
        <v>76</v>
      </c>
      <c r="G29" s="7" t="e">
        <f t="shared" ca="1" si="2"/>
        <v>#DIV/0!</v>
      </c>
      <c r="H29" s="11"/>
      <c r="I29" s="10"/>
      <c r="J29" s="57" t="s">
        <v>131</v>
      </c>
      <c r="K29" s="8"/>
    </row>
    <row r="30" spans="1:11" ht="68.25" customHeight="1" thickBot="1" x14ac:dyDescent="0.45">
      <c r="A30" s="53" t="s">
        <v>0</v>
      </c>
      <c r="B30" s="35" t="s">
        <v>99</v>
      </c>
      <c r="C30" s="36">
        <v>1</v>
      </c>
      <c r="D30" s="20">
        <v>0</v>
      </c>
      <c r="E30" s="21">
        <v>1</v>
      </c>
      <c r="F30" s="39" t="s">
        <v>85</v>
      </c>
      <c r="G30" s="7" t="e">
        <f t="shared" ca="1" si="2"/>
        <v>#DIV/0!</v>
      </c>
      <c r="H30" s="11"/>
      <c r="I30" s="10"/>
      <c r="J30" s="57" t="s">
        <v>129</v>
      </c>
      <c r="K30" s="68"/>
    </row>
    <row r="31" spans="1:11" ht="73.5" customHeight="1" thickBot="1" x14ac:dyDescent="0.45">
      <c r="A31" s="53" t="s">
        <v>18</v>
      </c>
      <c r="B31" s="35" t="s">
        <v>47</v>
      </c>
      <c r="C31" s="36">
        <v>115</v>
      </c>
      <c r="D31" s="20">
        <v>39</v>
      </c>
      <c r="E31" s="21">
        <f ca="1">+C31-D31</f>
        <v>76</v>
      </c>
      <c r="F31" s="39" t="s">
        <v>86</v>
      </c>
      <c r="G31" s="7" t="e">
        <f ca="1">C31/D31</f>
        <v>#DIV/0!</v>
      </c>
      <c r="H31" s="11"/>
      <c r="I31" s="10"/>
      <c r="J31" s="57" t="s">
        <v>130</v>
      </c>
      <c r="K31" s="68"/>
    </row>
    <row r="32" spans="1:11" s="42" customFormat="1" ht="75.75" customHeight="1" thickBot="1" x14ac:dyDescent="0.3">
      <c r="A32" s="53" t="s">
        <v>95</v>
      </c>
      <c r="B32" s="35" t="s">
        <v>100</v>
      </c>
      <c r="C32" s="36">
        <v>450</v>
      </c>
      <c r="D32" s="37">
        <v>301</v>
      </c>
      <c r="E32" s="45">
        <f ca="1">+C32-D32</f>
        <v>149</v>
      </c>
      <c r="F32" s="39" t="s">
        <v>86</v>
      </c>
      <c r="G32" s="40" t="e">
        <f>C32/D32</f>
        <v>#DIV/0!</v>
      </c>
      <c r="H32" s="41"/>
      <c r="I32" s="10"/>
      <c r="J32" s="57" t="s">
        <v>132</v>
      </c>
      <c r="K32" s="12"/>
    </row>
    <row r="33" spans="1:11" ht="71.25" customHeight="1" thickBot="1" x14ac:dyDescent="0.45">
      <c r="A33" s="53" t="s">
        <v>48</v>
      </c>
      <c r="B33" s="35" t="s">
        <v>49</v>
      </c>
      <c r="C33" s="36">
        <v>1</v>
      </c>
      <c r="D33" s="20">
        <v>0</v>
      </c>
      <c r="E33" s="43">
        <v>1</v>
      </c>
      <c r="F33" s="39" t="s">
        <v>86</v>
      </c>
      <c r="G33" s="7"/>
      <c r="H33" s="11"/>
      <c r="I33" s="10"/>
      <c r="J33" s="57" t="s">
        <v>133</v>
      </c>
      <c r="K33" s="12"/>
    </row>
    <row r="34" spans="1:11" ht="76.5" customHeight="1" thickBot="1" x14ac:dyDescent="0.45">
      <c r="A34" s="53" t="s">
        <v>50</v>
      </c>
      <c r="B34" s="35" t="s">
        <v>53</v>
      </c>
      <c r="C34" s="36">
        <v>4</v>
      </c>
      <c r="D34" s="20">
        <v>2</v>
      </c>
      <c r="E34" s="43">
        <f ca="1">+C34-D34</f>
        <v>2</v>
      </c>
      <c r="F34" s="39" t="s">
        <v>86</v>
      </c>
      <c r="G34" s="7"/>
      <c r="H34" s="11"/>
      <c r="I34" s="10"/>
      <c r="J34" s="57" t="s">
        <v>134</v>
      </c>
      <c r="K34" s="12"/>
    </row>
    <row r="35" spans="1:11" ht="54.75" customHeight="1" thickBot="1" x14ac:dyDescent="0.45">
      <c r="A35" s="53" t="s">
        <v>51</v>
      </c>
      <c r="B35" s="35" t="s">
        <v>54</v>
      </c>
      <c r="C35" s="36">
        <v>650</v>
      </c>
      <c r="D35" s="20">
        <v>451</v>
      </c>
      <c r="E35" s="43">
        <f ca="1">+C35-D35</f>
        <v>199</v>
      </c>
      <c r="F35" s="46" t="s">
        <v>78</v>
      </c>
      <c r="G35" s="7"/>
      <c r="H35" s="11"/>
      <c r="I35" s="10"/>
      <c r="J35" s="57" t="s">
        <v>135</v>
      </c>
      <c r="K35" s="12"/>
    </row>
    <row r="36" spans="1:11" ht="59.25" customHeight="1" thickBot="1" x14ac:dyDescent="0.45">
      <c r="A36" s="53" t="s">
        <v>52</v>
      </c>
      <c r="B36" s="35" t="s">
        <v>55</v>
      </c>
      <c r="C36" s="36">
        <v>510</v>
      </c>
      <c r="D36" s="20">
        <v>84</v>
      </c>
      <c r="E36" s="23">
        <f ca="1">+C36-D36</f>
        <v>426</v>
      </c>
      <c r="F36" s="38" t="s">
        <v>78</v>
      </c>
      <c r="G36" s="7" t="e">
        <f ca="1">+D36/C36</f>
        <v>#DIV/0!</v>
      </c>
      <c r="I36" s="10"/>
      <c r="J36" s="57" t="s">
        <v>136</v>
      </c>
      <c r="K36" s="12"/>
    </row>
    <row r="37" spans="1:11" x14ac:dyDescent="0.25">
      <c r="H37" s="9"/>
    </row>
    <row r="39" spans="1:11" ht="24" thickBot="1" x14ac:dyDescent="0.4"/>
    <row r="40" spans="1:11" ht="72" customHeight="1" thickBot="1" x14ac:dyDescent="0.4">
      <c r="A40" s="26"/>
      <c r="B40" s="48" t="s">
        <v>73</v>
      </c>
      <c r="C40" s="31" t="s">
        <v>16</v>
      </c>
      <c r="D40" s="32" t="s">
        <v>15</v>
      </c>
      <c r="E40" s="33" t="s">
        <v>14</v>
      </c>
      <c r="F40" s="34" t="s">
        <v>23</v>
      </c>
    </row>
    <row r="41" spans="1:11" ht="74.25" customHeight="1" thickBot="1" x14ac:dyDescent="0.45">
      <c r="A41" s="54" t="s">
        <v>13</v>
      </c>
      <c r="B41" s="47" t="s">
        <v>56</v>
      </c>
      <c r="C41" s="24">
        <v>4506</v>
      </c>
      <c r="D41" s="25">
        <v>4325</v>
      </c>
      <c r="E41" s="21">
        <f ca="1">+C41-D41</f>
        <v>181</v>
      </c>
      <c r="F41" s="22" t="s">
        <v>87</v>
      </c>
      <c r="G41" s="7">
        <f t="shared" ref="G41:G52" ca="1" si="4">D41/C41</f>
        <v>0.96204545454545454</v>
      </c>
      <c r="H41" s="6"/>
      <c r="I41" s="5"/>
      <c r="J41" s="60" t="s">
        <v>138</v>
      </c>
      <c r="K41" s="132"/>
    </row>
    <row r="42" spans="1:11" ht="60" customHeight="1" thickBot="1" x14ac:dyDescent="0.45">
      <c r="A42" s="54" t="s">
        <v>12</v>
      </c>
      <c r="B42" s="47" t="s">
        <v>57</v>
      </c>
      <c r="C42" s="24">
        <v>4506</v>
      </c>
      <c r="D42" s="25">
        <v>4325</v>
      </c>
      <c r="E42" s="21">
        <f ca="1">+C42-D42</f>
        <v>181</v>
      </c>
      <c r="F42" s="22" t="s">
        <v>87</v>
      </c>
      <c r="G42" s="7">
        <f t="shared" ca="1" si="4"/>
        <v>0</v>
      </c>
      <c r="H42" s="6"/>
      <c r="I42" s="5"/>
      <c r="J42" s="60" t="s">
        <v>139</v>
      </c>
      <c r="K42" s="132"/>
    </row>
    <row r="43" spans="1:11" ht="54.75" customHeight="1" thickBot="1" x14ac:dyDescent="0.45">
      <c r="A43" s="54" t="s">
        <v>11</v>
      </c>
      <c r="B43" s="47" t="s">
        <v>58</v>
      </c>
      <c r="C43" s="24">
        <v>1657</v>
      </c>
      <c r="D43" s="25">
        <v>1310</v>
      </c>
      <c r="E43" s="21">
        <f ca="1">+C43-D43</f>
        <v>347</v>
      </c>
      <c r="F43" s="22" t="s">
        <v>87</v>
      </c>
      <c r="G43" s="7">
        <f t="shared" ca="1" si="4"/>
        <v>0</v>
      </c>
      <c r="H43" s="6"/>
      <c r="I43" s="5"/>
      <c r="J43" s="60" t="s">
        <v>140</v>
      </c>
      <c r="K43" s="132"/>
    </row>
    <row r="44" spans="1:11" ht="41.25" customHeight="1" thickBot="1" x14ac:dyDescent="0.45">
      <c r="A44" s="54" t="s">
        <v>10</v>
      </c>
      <c r="B44" s="47" t="s">
        <v>59</v>
      </c>
      <c r="C44" s="24">
        <v>750</v>
      </c>
      <c r="D44" s="25">
        <v>0</v>
      </c>
      <c r="E44" s="21">
        <v>750</v>
      </c>
      <c r="F44" s="22" t="s">
        <v>87</v>
      </c>
      <c r="G44" s="7">
        <f t="shared" ca="1" si="4"/>
        <v>1</v>
      </c>
      <c r="H44" s="6"/>
      <c r="I44" s="5"/>
      <c r="J44" s="60" t="s">
        <v>141</v>
      </c>
      <c r="K44" s="132"/>
    </row>
    <row r="45" spans="1:11" ht="59.25" customHeight="1" thickBot="1" x14ac:dyDescent="0.45">
      <c r="A45" s="54" t="s">
        <v>9</v>
      </c>
      <c r="B45" s="47" t="s">
        <v>137</v>
      </c>
      <c r="C45" s="24">
        <v>5256</v>
      </c>
      <c r="D45" s="25">
        <v>1372</v>
      </c>
      <c r="E45" s="21">
        <f ca="1">+C45-D45</f>
        <v>3884</v>
      </c>
      <c r="F45" s="22" t="s">
        <v>76</v>
      </c>
      <c r="G45" s="7">
        <f t="shared" ca="1" si="4"/>
        <v>1.845</v>
      </c>
      <c r="H45" s="6"/>
      <c r="I45" s="5"/>
      <c r="J45" s="60" t="s">
        <v>142</v>
      </c>
      <c r="K45" s="8"/>
    </row>
    <row r="46" spans="1:11" ht="60" customHeight="1" thickBot="1" x14ac:dyDescent="0.45">
      <c r="A46" s="54" t="s">
        <v>8</v>
      </c>
      <c r="B46" s="47" t="s">
        <v>144</v>
      </c>
      <c r="C46" s="24">
        <v>479</v>
      </c>
      <c r="D46" s="25">
        <v>176</v>
      </c>
      <c r="E46" s="21">
        <f ca="1">+C46-D46</f>
        <v>303</v>
      </c>
      <c r="F46" s="22" t="s">
        <v>83</v>
      </c>
      <c r="G46" s="7">
        <f t="shared" ca="1" si="4"/>
        <v>0.32666666666666666</v>
      </c>
      <c r="H46" s="6"/>
      <c r="I46" s="5"/>
      <c r="J46" s="60" t="s">
        <v>143</v>
      </c>
      <c r="K46" s="12"/>
    </row>
    <row r="47" spans="1:11" ht="84" customHeight="1" thickBot="1" x14ac:dyDescent="0.45">
      <c r="A47" s="54" t="s">
        <v>6</v>
      </c>
      <c r="B47" s="47" t="s">
        <v>60</v>
      </c>
      <c r="C47" s="24">
        <v>944</v>
      </c>
      <c r="D47" s="25">
        <v>485</v>
      </c>
      <c r="E47" s="21">
        <f ca="1">+C47-D47</f>
        <v>459</v>
      </c>
      <c r="F47" s="22" t="s">
        <v>158</v>
      </c>
      <c r="G47" s="7">
        <f t="shared" ca="1" si="4"/>
        <v>0.2029585798816568</v>
      </c>
      <c r="H47" s="6"/>
      <c r="I47" s="5"/>
      <c r="J47" s="60" t="s">
        <v>145</v>
      </c>
      <c r="K47" s="8"/>
    </row>
    <row r="48" spans="1:11" ht="32.25" thickBot="1" x14ac:dyDescent="0.45">
      <c r="A48" s="54" t="s">
        <v>5</v>
      </c>
      <c r="B48" s="47" t="s">
        <v>61</v>
      </c>
      <c r="C48" s="24">
        <v>1500</v>
      </c>
      <c r="D48" s="25">
        <v>0</v>
      </c>
      <c r="E48" s="21">
        <v>1500</v>
      </c>
      <c r="F48" s="22" t="s">
        <v>88</v>
      </c>
      <c r="G48" s="7">
        <f t="shared" ca="1" si="4"/>
        <v>1.8282828282828283</v>
      </c>
      <c r="H48" s="6"/>
      <c r="I48" s="5"/>
      <c r="J48" s="60" t="s">
        <v>146</v>
      </c>
      <c r="K48" s="133"/>
    </row>
    <row r="49" spans="1:11" ht="119.25" customHeight="1" thickBot="1" x14ac:dyDescent="0.45">
      <c r="A49" s="54" t="s">
        <v>4</v>
      </c>
      <c r="B49" s="47" t="s">
        <v>62</v>
      </c>
      <c r="C49" s="24">
        <v>5350</v>
      </c>
      <c r="D49" s="25">
        <v>327</v>
      </c>
      <c r="E49" s="21">
        <f t="shared" ref="E49:E58" ca="1" si="5">+C49-D49</f>
        <v>5023</v>
      </c>
      <c r="F49" s="22" t="s">
        <v>89</v>
      </c>
      <c r="G49" s="7">
        <f t="shared" ca="1" si="4"/>
        <v>2.7272727272727271E-2</v>
      </c>
      <c r="H49" s="6"/>
      <c r="I49" s="5"/>
      <c r="J49" s="60" t="s">
        <v>147</v>
      </c>
      <c r="K49" s="133"/>
    </row>
    <row r="50" spans="1:11" ht="64.5" customHeight="1" thickBot="1" x14ac:dyDescent="0.45">
      <c r="A50" s="54" t="s">
        <v>3</v>
      </c>
      <c r="B50" s="47" t="s">
        <v>63</v>
      </c>
      <c r="C50" s="24">
        <v>45</v>
      </c>
      <c r="D50" s="25">
        <v>14</v>
      </c>
      <c r="E50" s="21">
        <f t="shared" ca="1" si="5"/>
        <v>31</v>
      </c>
      <c r="F50" s="22" t="s">
        <v>89</v>
      </c>
      <c r="G50" s="7">
        <f t="shared" ca="1" si="4"/>
        <v>1</v>
      </c>
      <c r="H50" s="6"/>
      <c r="I50" s="5"/>
      <c r="J50" s="60" t="s">
        <v>148</v>
      </c>
      <c r="K50" s="133"/>
    </row>
    <row r="51" spans="1:11" ht="73.5" customHeight="1" thickBot="1" x14ac:dyDescent="0.45">
      <c r="A51" s="54" t="s">
        <v>2</v>
      </c>
      <c r="B51" s="47" t="s">
        <v>64</v>
      </c>
      <c r="C51" s="24">
        <v>9</v>
      </c>
      <c r="D51" s="25">
        <v>6</v>
      </c>
      <c r="E51" s="21">
        <f t="shared" ca="1" si="5"/>
        <v>3</v>
      </c>
      <c r="F51" s="22" t="s">
        <v>85</v>
      </c>
      <c r="G51" s="7">
        <f t="shared" ca="1" si="4"/>
        <v>0.125</v>
      </c>
      <c r="H51" s="6"/>
      <c r="I51" s="5"/>
      <c r="J51" s="60" t="s">
        <v>149</v>
      </c>
      <c r="K51" s="8"/>
    </row>
    <row r="52" spans="1:11" ht="56.25" customHeight="1" thickBot="1" x14ac:dyDescent="0.45">
      <c r="A52" s="54" t="s">
        <v>1</v>
      </c>
      <c r="B52" s="47" t="s">
        <v>65</v>
      </c>
      <c r="C52" s="24">
        <v>553</v>
      </c>
      <c r="D52" s="25">
        <v>190</v>
      </c>
      <c r="E52" s="21">
        <f t="shared" ca="1" si="5"/>
        <v>363</v>
      </c>
      <c r="F52" s="22" t="s">
        <v>80</v>
      </c>
      <c r="G52" s="7">
        <f t="shared" ca="1" si="4"/>
        <v>1</v>
      </c>
      <c r="H52" s="6"/>
      <c r="I52" s="5"/>
      <c r="J52" s="60" t="s">
        <v>150</v>
      </c>
      <c r="K52" s="132"/>
    </row>
    <row r="53" spans="1:11" ht="47.25" customHeight="1" thickBot="1" x14ac:dyDescent="0.45">
      <c r="A53" s="54" t="s">
        <v>0</v>
      </c>
      <c r="B53" s="71" t="s">
        <v>68</v>
      </c>
      <c r="C53" s="24">
        <v>354</v>
      </c>
      <c r="D53" s="25">
        <v>190</v>
      </c>
      <c r="E53" s="43">
        <f t="shared" ca="1" si="5"/>
        <v>164</v>
      </c>
      <c r="F53" s="22" t="s">
        <v>80</v>
      </c>
      <c r="G53" s="7"/>
      <c r="H53" s="6"/>
      <c r="I53" s="5"/>
      <c r="J53" s="60" t="s">
        <v>150</v>
      </c>
      <c r="K53" s="132"/>
    </row>
    <row r="54" spans="1:11" ht="52.5" customHeight="1" thickBot="1" x14ac:dyDescent="0.45">
      <c r="A54" s="54" t="s">
        <v>66</v>
      </c>
      <c r="B54" s="47" t="s">
        <v>101</v>
      </c>
      <c r="C54" s="24">
        <v>4506</v>
      </c>
      <c r="D54" s="25">
        <v>4325</v>
      </c>
      <c r="E54" s="43">
        <f t="shared" ca="1" si="5"/>
        <v>181</v>
      </c>
      <c r="F54" s="44" t="s">
        <v>87</v>
      </c>
      <c r="G54" s="7"/>
      <c r="H54" s="6"/>
      <c r="I54" s="5"/>
      <c r="J54" s="60" t="s">
        <v>151</v>
      </c>
      <c r="K54" s="132"/>
    </row>
    <row r="55" spans="1:11" ht="74.25" customHeight="1" thickBot="1" x14ac:dyDescent="0.45">
      <c r="A55" s="54" t="s">
        <v>67</v>
      </c>
      <c r="B55" s="47" t="s">
        <v>69</v>
      </c>
      <c r="C55" s="24">
        <v>6753</v>
      </c>
      <c r="D55" s="25">
        <v>2413</v>
      </c>
      <c r="E55" s="43">
        <f t="shared" ca="1" si="5"/>
        <v>4340</v>
      </c>
      <c r="F55" s="44" t="s">
        <v>80</v>
      </c>
      <c r="G55" s="7"/>
      <c r="H55" s="6"/>
      <c r="I55" s="5"/>
      <c r="J55" s="60" t="s">
        <v>152</v>
      </c>
      <c r="K55" s="132"/>
    </row>
    <row r="56" spans="1:11" ht="85.5" customHeight="1" thickBot="1" x14ac:dyDescent="0.45">
      <c r="A56" s="54" t="s">
        <v>18</v>
      </c>
      <c r="B56" s="47" t="s">
        <v>70</v>
      </c>
      <c r="C56" s="24">
        <v>22</v>
      </c>
      <c r="D56" s="25">
        <v>5</v>
      </c>
      <c r="E56" s="43">
        <f t="shared" ca="1" si="5"/>
        <v>17</v>
      </c>
      <c r="F56" s="50" t="s">
        <v>90</v>
      </c>
      <c r="G56" s="7"/>
      <c r="H56" s="6"/>
      <c r="I56" s="5"/>
      <c r="J56" s="60" t="s">
        <v>153</v>
      </c>
      <c r="K56" s="132"/>
    </row>
    <row r="57" spans="1:11" ht="72" customHeight="1" thickBot="1" x14ac:dyDescent="0.45">
      <c r="A57" s="54" t="s">
        <v>17</v>
      </c>
      <c r="B57" s="47" t="s">
        <v>71</v>
      </c>
      <c r="C57" s="24">
        <v>6</v>
      </c>
      <c r="D57" s="25">
        <v>1</v>
      </c>
      <c r="E57" s="43">
        <f t="shared" ca="1" si="5"/>
        <v>5</v>
      </c>
      <c r="F57" s="44" t="s">
        <v>159</v>
      </c>
      <c r="G57" s="7"/>
      <c r="H57" s="6"/>
      <c r="I57" s="5"/>
      <c r="J57" s="60" t="s">
        <v>154</v>
      </c>
      <c r="K57" s="132"/>
    </row>
    <row r="58" spans="1:11" ht="86.25" customHeight="1" thickBot="1" x14ac:dyDescent="0.45">
      <c r="A58" s="54" t="s">
        <v>48</v>
      </c>
      <c r="B58" s="47" t="s">
        <v>72</v>
      </c>
      <c r="C58" s="24">
        <v>100</v>
      </c>
      <c r="D58" s="25">
        <v>94.44</v>
      </c>
      <c r="E58" s="21">
        <f t="shared" ca="1" si="5"/>
        <v>5.5600000000000023</v>
      </c>
      <c r="F58" s="51" t="s">
        <v>91</v>
      </c>
      <c r="G58" s="7"/>
      <c r="H58" s="6"/>
      <c r="I58" s="5"/>
      <c r="J58" s="60" t="s">
        <v>155</v>
      </c>
      <c r="K58" s="132"/>
    </row>
    <row r="60" spans="1:11" x14ac:dyDescent="0.35">
      <c r="A60" s="4">
        <f>6/12</f>
        <v>0.5</v>
      </c>
      <c r="G60" s="4" t="e">
        <f ca="1">AVERAGE(G7:G58)</f>
        <v>#DIV/0!</v>
      </c>
    </row>
  </sheetData>
  <mergeCells count="4">
    <mergeCell ref="K41:K44"/>
    <mergeCell ref="K48:K50"/>
    <mergeCell ref="K52:K58"/>
    <mergeCell ref="I6:J6"/>
  </mergeCells>
  <conditionalFormatting sqref="G8">
    <cfRule type="iconSet" priority="1">
      <iconSet>
        <cfvo type="percent" val="0"/>
        <cfvo type="percent" val="33"/>
        <cfvo type="percent" val="67"/>
      </iconSet>
    </cfRule>
  </conditionalFormatting>
  <conditionalFormatting sqref="G9:G30">
    <cfRule type="iconSet" priority="68">
      <iconSet>
        <cfvo type="percent" val="0"/>
        <cfvo type="percent" val="33"/>
        <cfvo type="percent" val="67"/>
      </iconSet>
    </cfRule>
  </conditionalFormatting>
  <conditionalFormatting sqref="G9:G36">
    <cfRule type="iconSet" priority="70">
      <iconSet showValue="0">
        <cfvo type="percent" val="0"/>
        <cfvo type="percent" val="33"/>
        <cfvo type="percent" val="67"/>
      </iconSet>
    </cfRule>
    <cfRule type="iconSet" priority="71">
      <iconSet showValue="0">
        <cfvo type="percent" val="0"/>
        <cfvo type="percent" val="33"/>
        <cfvo type="percent" val="67"/>
      </iconSet>
    </cfRule>
    <cfRule type="iconSet" priority="72">
      <iconSet>
        <cfvo type="percent" val="0"/>
        <cfvo type="percent" val="33"/>
        <cfvo type="percent" val="67"/>
      </iconSet>
    </cfRule>
  </conditionalFormatting>
  <conditionalFormatting sqref="G31:G35">
    <cfRule type="iconSet" priority="28">
      <iconSet iconSet="3TrafficLights2">
        <cfvo type="percent" val="0"/>
        <cfvo type="percent" val="33"/>
        <cfvo type="percent" val="67"/>
      </iconSet>
    </cfRule>
  </conditionalFormatting>
  <conditionalFormatting sqref="G36">
    <cfRule type="iconSet" priority="26">
      <iconSet iconSet="3TrafficLights2">
        <cfvo type="percent" val="0"/>
        <cfvo type="percent" val="33"/>
        <cfvo type="percent" val="67"/>
      </iconSet>
    </cfRule>
  </conditionalFormatting>
  <conditionalFormatting sqref="G41">
    <cfRule type="iconSet" priority="23">
      <iconSet>
        <cfvo type="percent" val="0"/>
        <cfvo type="percent" val="33"/>
        <cfvo type="percent" val="67"/>
      </iconSet>
    </cfRule>
  </conditionalFormatting>
  <conditionalFormatting sqref="G42:G43 G45:G46">
    <cfRule type="iconSet" priority="62">
      <iconSet>
        <cfvo type="percent" val="0"/>
        <cfvo type="percent" val="33"/>
        <cfvo type="percent" val="67"/>
      </iconSet>
    </cfRule>
  </conditionalFormatting>
  <conditionalFormatting sqref="G44">
    <cfRule type="iconSet" priority="14">
      <iconSet>
        <cfvo type="percent" val="0"/>
        <cfvo type="percent" val="33"/>
        <cfvo type="percent" val="67"/>
      </iconSet>
    </cfRule>
  </conditionalFormatting>
  <conditionalFormatting sqref="G47:G48">
    <cfRule type="iconSet" priority="63">
      <iconSet>
        <cfvo type="percent" val="0"/>
        <cfvo type="percent" val="33"/>
        <cfvo type="percent" val="67"/>
      </iconSet>
    </cfRule>
  </conditionalFormatting>
  <conditionalFormatting sqref="G49">
    <cfRule type="iconSet" priority="18">
      <iconSet reverse="1">
        <cfvo type="percent" val="0"/>
        <cfvo type="percent" val="33"/>
        <cfvo type="percent" val="67"/>
      </iconSet>
    </cfRule>
  </conditionalFormatting>
  <conditionalFormatting sqref="G50">
    <cfRule type="iconSet" priority="19">
      <iconSet>
        <cfvo type="percent" val="0"/>
        <cfvo type="percent" val="33"/>
        <cfvo type="percent" val="67"/>
      </iconSet>
    </cfRule>
  </conditionalFormatting>
  <conditionalFormatting sqref="G51">
    <cfRule type="iconSet" priority="64">
      <iconSet reverse="1">
        <cfvo type="percent" val="0"/>
        <cfvo type="percent" val="33"/>
        <cfvo type="percent" val="67"/>
      </iconSet>
    </cfRule>
  </conditionalFormatting>
  <conditionalFormatting sqref="G52:G58">
    <cfRule type="iconSet" priority="2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5" id="{5DD0EAD7-BEC0-4B85-B181-7D10F02F6D3E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G7 G9:G36</xm:sqref>
        </x14:conditionalFormatting>
        <x14:conditionalFormatting xmlns:xm="http://schemas.microsoft.com/office/excel/2006/main">
          <x14:cfRule type="iconSet" priority="25" id="{27BAD566-C89F-458B-812F-404734D46BE5}">
            <x14:iconSet iconSet="3TrafficLights2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G36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showGridLines="0" tabSelected="1" topLeftCell="C1" zoomScale="70" zoomScaleNormal="70" workbookViewId="0">
      <selection activeCell="F2" sqref="F2"/>
    </sheetView>
  </sheetViews>
  <sheetFormatPr baseColWidth="10" defaultRowHeight="15" x14ac:dyDescent="0.25"/>
  <cols>
    <col min="1" max="1" width="20.5703125" customWidth="1"/>
    <col min="2" max="2" width="40" customWidth="1"/>
    <col min="3" max="3" width="28" customWidth="1"/>
    <col min="4" max="4" width="22" bestFit="1" customWidth="1"/>
    <col min="5" max="5" width="16.42578125" customWidth="1"/>
    <col min="6" max="6" width="31.28515625" customWidth="1"/>
    <col min="7" max="8" width="20.42578125" style="4" customWidth="1"/>
    <col min="9" max="9" width="16.140625" style="2" customWidth="1"/>
    <col min="10" max="10" width="29.42578125" style="55" customWidth="1"/>
    <col min="11" max="11" width="11.42578125" style="1"/>
    <col min="16" max="16" width="15" customWidth="1"/>
    <col min="17" max="17" width="15.42578125" customWidth="1"/>
  </cols>
  <sheetData>
    <row r="1" spans="1:18" ht="23.25" x14ac:dyDescent="0.35">
      <c r="E1" s="3" t="s">
        <v>160</v>
      </c>
      <c r="P1" t="s">
        <v>26</v>
      </c>
      <c r="Q1" t="s">
        <v>25</v>
      </c>
    </row>
    <row r="2" spans="1:18" x14ac:dyDescent="0.25">
      <c r="P2" s="4">
        <f ca="1">G60</f>
        <v>0</v>
      </c>
      <c r="Q2" s="4">
        <f ca="1">100%-P2</f>
        <v>1</v>
      </c>
    </row>
    <row r="3" spans="1:18" x14ac:dyDescent="0.25">
      <c r="A3" s="19"/>
    </row>
    <row r="4" spans="1:18" x14ac:dyDescent="0.25">
      <c r="A4" s="18"/>
      <c r="B4" s="13"/>
      <c r="C4" s="13"/>
      <c r="D4" s="13"/>
      <c r="E4" s="13"/>
      <c r="F4" s="13"/>
      <c r="G4" s="17"/>
      <c r="H4" s="17"/>
      <c r="I4" s="15"/>
      <c r="J4" s="56"/>
      <c r="K4" s="14"/>
      <c r="L4" s="13"/>
      <c r="M4" s="13"/>
      <c r="N4" s="13"/>
      <c r="O4" s="13"/>
      <c r="P4" s="13"/>
      <c r="Q4" s="13"/>
      <c r="R4" s="13"/>
    </row>
    <row r="5" spans="1:18" ht="49.5" customHeight="1" x14ac:dyDescent="0.25">
      <c r="A5" s="18"/>
      <c r="B5" s="13"/>
      <c r="C5" s="13"/>
      <c r="D5" s="13"/>
      <c r="E5" s="13"/>
      <c r="F5" s="13"/>
      <c r="G5" s="17"/>
      <c r="H5" s="17"/>
      <c r="I5" s="15"/>
      <c r="J5" s="56"/>
      <c r="K5" s="14"/>
      <c r="L5" s="13"/>
      <c r="M5" s="13"/>
      <c r="N5" s="13"/>
      <c r="O5" s="13"/>
      <c r="P5" s="13"/>
      <c r="Q5" s="13"/>
      <c r="R5" s="13"/>
    </row>
    <row r="6" spans="1:18" ht="15.75" thickBot="1" x14ac:dyDescent="0.3">
      <c r="I6" s="134"/>
      <c r="J6" s="134"/>
    </row>
    <row r="7" spans="1:18" ht="97.5" customHeight="1" thickBot="1" x14ac:dyDescent="0.3">
      <c r="A7" s="26"/>
      <c r="B7" s="49" t="s">
        <v>74</v>
      </c>
      <c r="C7" s="27" t="s">
        <v>16</v>
      </c>
      <c r="D7" s="28" t="s">
        <v>24</v>
      </c>
      <c r="E7" s="29" t="s">
        <v>14</v>
      </c>
      <c r="F7" s="30" t="s">
        <v>23</v>
      </c>
      <c r="I7" s="4"/>
      <c r="J7" s="4"/>
      <c r="K7" s="4"/>
    </row>
    <row r="8" spans="1:18" ht="44.25" customHeight="1" thickBot="1" x14ac:dyDescent="0.45">
      <c r="A8" s="53" t="s">
        <v>22</v>
      </c>
      <c r="B8" s="35" t="s">
        <v>27</v>
      </c>
      <c r="C8" s="36">
        <v>4</v>
      </c>
      <c r="D8" s="20">
        <v>0</v>
      </c>
      <c r="E8" s="21">
        <v>4</v>
      </c>
      <c r="F8" s="39" t="s">
        <v>76</v>
      </c>
      <c r="G8" s="7">
        <f t="shared" ref="G8:G36" ca="1" si="0">D8/C8</f>
        <v>0</v>
      </c>
      <c r="H8" s="7"/>
      <c r="I8" s="131">
        <f>G8</f>
        <v>0</v>
      </c>
      <c r="J8" s="74" t="s">
        <v>106</v>
      </c>
      <c r="K8" s="75" t="str">
        <f t="shared" ref="K8:K9" si="1">+F8</f>
        <v>UNIDADES</v>
      </c>
    </row>
    <row r="9" spans="1:18" ht="87" customHeight="1" thickBot="1" x14ac:dyDescent="0.45">
      <c r="A9" s="53" t="s">
        <v>21</v>
      </c>
      <c r="B9" s="35" t="s">
        <v>28</v>
      </c>
      <c r="C9" s="36">
        <v>100</v>
      </c>
      <c r="D9" s="20">
        <v>0</v>
      </c>
      <c r="E9" s="21">
        <v>100</v>
      </c>
      <c r="F9" s="39" t="s">
        <v>76</v>
      </c>
      <c r="G9" s="7">
        <f t="shared" ca="1" si="0"/>
        <v>0</v>
      </c>
      <c r="H9" s="7"/>
      <c r="I9" s="131">
        <f>G9</f>
        <v>0</v>
      </c>
      <c r="J9" s="74" t="s">
        <v>102</v>
      </c>
      <c r="K9" s="75" t="str">
        <f t="shared" si="1"/>
        <v>UNIDADES</v>
      </c>
    </row>
    <row r="10" spans="1:18" ht="44.25" customHeight="1" thickBot="1" x14ac:dyDescent="0.45">
      <c r="A10" s="53" t="s">
        <v>11</v>
      </c>
      <c r="B10" s="35" t="s">
        <v>104</v>
      </c>
      <c r="C10" s="36">
        <v>4490</v>
      </c>
      <c r="D10" s="20">
        <v>0</v>
      </c>
      <c r="E10" s="21">
        <v>4490</v>
      </c>
      <c r="F10" s="39" t="s">
        <v>77</v>
      </c>
      <c r="G10" s="7">
        <f t="shared" ca="1" si="0"/>
        <v>0</v>
      </c>
      <c r="H10" s="7"/>
      <c r="I10" s="131">
        <f>G11</f>
        <v>3.8054054054054056</v>
      </c>
      <c r="J10" s="74" t="s">
        <v>108</v>
      </c>
      <c r="K10" s="75" t="str">
        <f>+F11</f>
        <v>UNIDADES/LICENCIATURA</v>
      </c>
    </row>
    <row r="11" spans="1:18" ht="52.5" customHeight="1" thickBot="1" x14ac:dyDescent="0.45">
      <c r="A11" s="53" t="s">
        <v>94</v>
      </c>
      <c r="B11" s="61" t="s">
        <v>105</v>
      </c>
      <c r="C11" s="62">
        <v>185</v>
      </c>
      <c r="D11" s="63">
        <v>704</v>
      </c>
      <c r="E11" s="64">
        <f ca="1">+D11-C11</f>
        <v>519</v>
      </c>
      <c r="F11" s="65" t="s">
        <v>78</v>
      </c>
      <c r="G11" s="7">
        <f ca="1">D11/C11</f>
        <v>3.8054054054054056</v>
      </c>
      <c r="H11" s="7"/>
      <c r="I11" s="131">
        <f>G13</f>
        <v>0.26271186440677968</v>
      </c>
      <c r="J11" s="74" t="s">
        <v>110</v>
      </c>
      <c r="K11" s="75" t="str">
        <f>+F13</f>
        <v>UNIDADES</v>
      </c>
    </row>
    <row r="12" spans="1:18" ht="63" customHeight="1" thickBot="1" x14ac:dyDescent="0.45">
      <c r="A12" s="53" t="s">
        <v>93</v>
      </c>
      <c r="B12" s="35" t="s">
        <v>29</v>
      </c>
      <c r="C12" s="36">
        <v>1200</v>
      </c>
      <c r="D12" s="20">
        <v>95</v>
      </c>
      <c r="E12" s="21">
        <f t="shared" ref="E12:E22" ca="1" si="2">+C12-D12</f>
        <v>1105</v>
      </c>
      <c r="F12" s="39" t="s">
        <v>77</v>
      </c>
      <c r="G12" s="7">
        <f t="shared" ca="1" si="0"/>
        <v>7.9166666666666663E-2</v>
      </c>
      <c r="H12" s="7"/>
      <c r="I12" s="131">
        <f>G14</f>
        <v>0.65</v>
      </c>
      <c r="J12" s="74" t="s">
        <v>111</v>
      </c>
      <c r="K12" s="75" t="str">
        <f>+F14</f>
        <v>UNIDADES</v>
      </c>
    </row>
    <row r="13" spans="1:18" ht="52.5" customHeight="1" thickBot="1" x14ac:dyDescent="0.45">
      <c r="A13" s="53" t="s">
        <v>9</v>
      </c>
      <c r="B13" s="35" t="s">
        <v>30</v>
      </c>
      <c r="C13" s="36">
        <v>354</v>
      </c>
      <c r="D13" s="20">
        <v>93</v>
      </c>
      <c r="E13" s="21">
        <f t="shared" ca="1" si="2"/>
        <v>261</v>
      </c>
      <c r="F13" s="39" t="s">
        <v>76</v>
      </c>
      <c r="G13" s="7">
        <f t="shared" ca="1" si="0"/>
        <v>0.26271186440677968</v>
      </c>
      <c r="H13" s="7"/>
      <c r="I13" s="131">
        <f>G15</f>
        <v>0.27058823529411763</v>
      </c>
      <c r="J13" s="74" t="s">
        <v>113</v>
      </c>
      <c r="K13" s="76" t="str">
        <f>+F15</f>
        <v>UNIDADES</v>
      </c>
    </row>
    <row r="14" spans="1:18" ht="52.5" customHeight="1" thickBot="1" x14ac:dyDescent="0.45">
      <c r="A14" s="53" t="s">
        <v>92</v>
      </c>
      <c r="B14" s="35" t="s">
        <v>31</v>
      </c>
      <c r="C14" s="36">
        <v>160</v>
      </c>
      <c r="D14" s="20">
        <v>104</v>
      </c>
      <c r="E14" s="21">
        <f t="shared" ca="1" si="2"/>
        <v>56</v>
      </c>
      <c r="F14" s="39" t="s">
        <v>76</v>
      </c>
      <c r="G14" s="7">
        <f t="shared" ca="1" si="0"/>
        <v>0.65</v>
      </c>
      <c r="H14" s="7"/>
      <c r="I14" s="131">
        <f>G16</f>
        <v>5.8823529411764705E-3</v>
      </c>
      <c r="J14" s="74" t="s">
        <v>114</v>
      </c>
      <c r="K14" s="76" t="str">
        <f>+F16</f>
        <v>UNIDADES</v>
      </c>
    </row>
    <row r="15" spans="1:18" ht="52.5" customHeight="1" thickBot="1" x14ac:dyDescent="0.45">
      <c r="A15" s="67" t="s">
        <v>112</v>
      </c>
      <c r="B15" s="35" t="s">
        <v>31</v>
      </c>
      <c r="C15" s="36">
        <v>170</v>
      </c>
      <c r="D15" s="20">
        <v>46</v>
      </c>
      <c r="E15" s="21">
        <f t="shared" ca="1" si="2"/>
        <v>124</v>
      </c>
      <c r="F15" s="39" t="s">
        <v>76</v>
      </c>
      <c r="G15" s="7">
        <f t="shared" ca="1" si="0"/>
        <v>0.27058823529411763</v>
      </c>
      <c r="H15" s="7"/>
      <c r="I15" s="131">
        <f>G17</f>
        <v>0</v>
      </c>
      <c r="J15" s="74" t="s">
        <v>115</v>
      </c>
      <c r="K15" s="76" t="str">
        <f>+F17</f>
        <v>UNIDADES</v>
      </c>
    </row>
    <row r="16" spans="1:18" ht="52.5" customHeight="1" thickBot="1" x14ac:dyDescent="0.45">
      <c r="A16" s="67" t="s">
        <v>112</v>
      </c>
      <c r="B16" s="35" t="s">
        <v>32</v>
      </c>
      <c r="C16" s="36">
        <v>170</v>
      </c>
      <c r="D16" s="20">
        <v>1</v>
      </c>
      <c r="E16" s="21">
        <f t="shared" ca="1" si="2"/>
        <v>169</v>
      </c>
      <c r="F16" s="39" t="s">
        <v>76</v>
      </c>
      <c r="G16" s="7">
        <f t="shared" ca="1" si="0"/>
        <v>5.8823529411764705E-3</v>
      </c>
      <c r="H16" s="7"/>
      <c r="I16" s="131">
        <f>G25</f>
        <v>2.4554455445544555E-2</v>
      </c>
      <c r="J16" s="74" t="s">
        <v>125</v>
      </c>
      <c r="K16" s="100" t="str">
        <f>+F25</f>
        <v>UNIDADES</v>
      </c>
    </row>
    <row r="17" spans="1:11" ht="49.5" customHeight="1" thickBot="1" x14ac:dyDescent="0.45">
      <c r="A17" s="53" t="s">
        <v>7</v>
      </c>
      <c r="B17" s="61" t="s">
        <v>98</v>
      </c>
      <c r="C17" s="36">
        <v>354</v>
      </c>
      <c r="D17" s="20">
        <v>20</v>
      </c>
      <c r="E17" s="21">
        <f t="shared" ca="1" si="2"/>
        <v>334</v>
      </c>
      <c r="F17" s="39" t="s">
        <v>76</v>
      </c>
      <c r="G17" s="7">
        <f t="shared" ca="1" si="0"/>
        <v>5.6497175141242938E-2</v>
      </c>
      <c r="H17" s="7"/>
      <c r="I17" s="131">
        <f>G26</f>
        <v>0.71333333333333337</v>
      </c>
      <c r="J17" s="74" t="s">
        <v>124</v>
      </c>
      <c r="K17" s="100" t="str">
        <f>+F26</f>
        <v>UNIDADES</v>
      </c>
    </row>
    <row r="18" spans="1:11" ht="74.25" customHeight="1" thickBot="1" x14ac:dyDescent="0.45">
      <c r="A18" s="53" t="s">
        <v>20</v>
      </c>
      <c r="B18" s="35" t="s">
        <v>33</v>
      </c>
      <c r="C18" s="36">
        <v>50</v>
      </c>
      <c r="D18" s="20">
        <v>6</v>
      </c>
      <c r="E18" s="21">
        <f t="shared" ca="1" si="2"/>
        <v>61</v>
      </c>
      <c r="F18" s="39" t="s">
        <v>156</v>
      </c>
      <c r="G18" s="7">
        <f t="shared" ca="1" si="0"/>
        <v>0.12</v>
      </c>
      <c r="H18" s="7"/>
      <c r="I18" s="131">
        <f>G28</f>
        <v>0.19777777777777777</v>
      </c>
      <c r="J18" s="74" t="s">
        <v>128</v>
      </c>
      <c r="K18" s="100" t="str">
        <f>+F28</f>
        <v>UNIDADES</v>
      </c>
    </row>
    <row r="19" spans="1:11" ht="74.25" customHeight="1" thickBot="1" x14ac:dyDescent="0.45">
      <c r="A19" s="67" t="s">
        <v>117</v>
      </c>
      <c r="B19" s="35" t="s">
        <v>118</v>
      </c>
      <c r="C19" s="36">
        <v>67</v>
      </c>
      <c r="D19" s="20">
        <v>9</v>
      </c>
      <c r="E19" s="21">
        <f t="shared" ca="1" si="2"/>
        <v>61</v>
      </c>
      <c r="F19" s="39" t="s">
        <v>156</v>
      </c>
      <c r="G19" s="7">
        <f t="shared" ca="1" si="0"/>
        <v>0.13432835820895522</v>
      </c>
      <c r="H19" s="7"/>
      <c r="I19" s="131">
        <f>G29</f>
        <v>0.38857142857142857</v>
      </c>
      <c r="J19" s="74" t="s">
        <v>131</v>
      </c>
      <c r="K19" s="100" t="str">
        <f>+F29</f>
        <v>UNIDADES</v>
      </c>
    </row>
    <row r="20" spans="1:11" ht="74.25" customHeight="1" thickBot="1" x14ac:dyDescent="0.45">
      <c r="A20" s="53" t="s">
        <v>35</v>
      </c>
      <c r="B20" s="35" t="s">
        <v>34</v>
      </c>
      <c r="C20" s="36">
        <v>1000</v>
      </c>
      <c r="D20" s="20">
        <v>188</v>
      </c>
      <c r="E20" s="21">
        <f t="shared" ca="1" si="2"/>
        <v>812</v>
      </c>
      <c r="F20" s="39" t="s">
        <v>79</v>
      </c>
      <c r="G20" s="7">
        <f t="shared" ca="1" si="0"/>
        <v>0.188</v>
      </c>
      <c r="H20" s="7"/>
      <c r="I20" s="131">
        <f>G45</f>
        <v>0.26103500761035009</v>
      </c>
      <c r="J20" s="74" t="s">
        <v>142</v>
      </c>
      <c r="K20" s="100" t="str">
        <f>+F45</f>
        <v>UNIDADES</v>
      </c>
    </row>
    <row r="21" spans="1:11" ht="74.25" customHeight="1" thickBot="1" x14ac:dyDescent="0.45">
      <c r="A21" s="53" t="s">
        <v>37</v>
      </c>
      <c r="B21" s="35" t="s">
        <v>36</v>
      </c>
      <c r="C21" s="36">
        <v>494</v>
      </c>
      <c r="D21" s="20">
        <v>164</v>
      </c>
      <c r="E21" s="21">
        <f t="shared" ca="1" si="2"/>
        <v>330</v>
      </c>
      <c r="F21" s="52" t="s">
        <v>157</v>
      </c>
      <c r="G21" s="7">
        <f t="shared" ca="1" si="0"/>
        <v>0.33198380566801622</v>
      </c>
      <c r="H21" s="7"/>
      <c r="I21" s="131">
        <f>G47</f>
        <v>0.51377118644067798</v>
      </c>
      <c r="J21" s="74" t="s">
        <v>145</v>
      </c>
      <c r="K21" s="100" t="str">
        <f>+F47</f>
        <v xml:space="preserve">UNIDADES </v>
      </c>
    </row>
    <row r="22" spans="1:11" ht="74.25" customHeight="1" thickBot="1" x14ac:dyDescent="0.45">
      <c r="A22" s="53" t="s">
        <v>39</v>
      </c>
      <c r="B22" s="35" t="s">
        <v>38</v>
      </c>
      <c r="C22" s="36">
        <v>274</v>
      </c>
      <c r="D22" s="20">
        <v>108</v>
      </c>
      <c r="E22" s="21">
        <f t="shared" ca="1" si="2"/>
        <v>166</v>
      </c>
      <c r="F22" s="52" t="s">
        <v>81</v>
      </c>
      <c r="G22" s="7">
        <f t="shared" ca="1" si="0"/>
        <v>0.39416058394160586</v>
      </c>
      <c r="H22" s="7"/>
      <c r="I22" s="131">
        <f>G10</f>
        <v>0</v>
      </c>
      <c r="J22" s="78" t="s">
        <v>107</v>
      </c>
      <c r="K22" s="79" t="str">
        <f>+F10</f>
        <v>CONTROL ESCOLAR</v>
      </c>
    </row>
    <row r="23" spans="1:11" ht="58.5" customHeight="1" thickBot="1" x14ac:dyDescent="0.45">
      <c r="A23" s="53" t="s">
        <v>6</v>
      </c>
      <c r="B23" s="35" t="s">
        <v>40</v>
      </c>
      <c r="C23" s="36">
        <v>12</v>
      </c>
      <c r="D23" s="20">
        <v>0</v>
      </c>
      <c r="E23" s="21">
        <v>12</v>
      </c>
      <c r="F23" s="52" t="s">
        <v>82</v>
      </c>
      <c r="G23" s="7">
        <f t="shared" ca="1" si="0"/>
        <v>0</v>
      </c>
      <c r="H23" s="7"/>
      <c r="I23" s="131">
        <f>G12</f>
        <v>7.9166666666666663E-2</v>
      </c>
      <c r="J23" s="80" t="s">
        <v>109</v>
      </c>
      <c r="K23" s="81" t="str">
        <f>+F12</f>
        <v>CONTROL ESCOLAR</v>
      </c>
    </row>
    <row r="24" spans="1:11" ht="62.25" customHeight="1" thickBot="1" x14ac:dyDescent="0.45">
      <c r="A24" s="53" t="s">
        <v>97</v>
      </c>
      <c r="B24" s="61" t="s">
        <v>41</v>
      </c>
      <c r="C24" s="36">
        <v>90</v>
      </c>
      <c r="D24" s="20">
        <v>0</v>
      </c>
      <c r="E24" s="21">
        <v>90</v>
      </c>
      <c r="F24" s="39" t="s">
        <v>83</v>
      </c>
      <c r="G24" s="7">
        <f t="shared" ca="1" si="0"/>
        <v>0</v>
      </c>
      <c r="H24" s="7"/>
      <c r="I24" s="131">
        <f>G54</f>
        <v>0.95983133599644921</v>
      </c>
      <c r="J24" s="112" t="s">
        <v>151</v>
      </c>
      <c r="K24" s="128" t="str">
        <f>+F54</f>
        <v>CONTRO ESCOLAR</v>
      </c>
    </row>
    <row r="25" spans="1:11" s="42" customFormat="1" ht="90" customHeight="1" thickBot="1" x14ac:dyDescent="0.45">
      <c r="A25" s="53" t="s">
        <v>4</v>
      </c>
      <c r="B25" s="35" t="s">
        <v>42</v>
      </c>
      <c r="C25" s="36">
        <v>5050</v>
      </c>
      <c r="D25" s="37">
        <v>124</v>
      </c>
      <c r="E25" s="38">
        <f ca="1">+C25-D25</f>
        <v>4926</v>
      </c>
      <c r="F25" s="39" t="s">
        <v>76</v>
      </c>
      <c r="G25" s="7">
        <f t="shared" ca="1" si="0"/>
        <v>2.4554455445544555E-2</v>
      </c>
      <c r="H25" s="40"/>
      <c r="I25" s="131">
        <f>G41</f>
        <v>0.95983133599644921</v>
      </c>
      <c r="J25" s="112" t="s">
        <v>138</v>
      </c>
      <c r="K25" s="113" t="str">
        <f>+F41</f>
        <v>CONTRO ESCOLAR</v>
      </c>
    </row>
    <row r="26" spans="1:11" s="42" customFormat="1" ht="50.25" customHeight="1" thickBot="1" x14ac:dyDescent="0.45">
      <c r="A26" s="53" t="s">
        <v>96</v>
      </c>
      <c r="B26" s="35" t="s">
        <v>43</v>
      </c>
      <c r="C26" s="36">
        <v>300</v>
      </c>
      <c r="D26" s="37">
        <v>214</v>
      </c>
      <c r="E26" s="38">
        <f ca="1">+C26-D26</f>
        <v>86</v>
      </c>
      <c r="F26" s="39" t="s">
        <v>76</v>
      </c>
      <c r="G26" s="7">
        <f t="shared" ca="1" si="0"/>
        <v>0.71333333333333337</v>
      </c>
      <c r="H26" s="40"/>
      <c r="I26" s="131">
        <f>G42</f>
        <v>0.95983133599644921</v>
      </c>
      <c r="J26" s="112" t="s">
        <v>139</v>
      </c>
      <c r="K26" s="113" t="str">
        <f>+F42</f>
        <v>CONTRO ESCOLAR</v>
      </c>
    </row>
    <row r="27" spans="1:11" s="42" customFormat="1" ht="54.75" customHeight="1" thickBot="1" x14ac:dyDescent="0.45">
      <c r="A27" s="53" t="s">
        <v>2</v>
      </c>
      <c r="B27" s="61" t="s">
        <v>44</v>
      </c>
      <c r="C27" s="36">
        <v>840</v>
      </c>
      <c r="D27" s="37">
        <v>1107</v>
      </c>
      <c r="E27" s="38">
        <v>267</v>
      </c>
      <c r="F27" s="39" t="s">
        <v>84</v>
      </c>
      <c r="G27" s="7">
        <f t="shared" ca="1" si="0"/>
        <v>1.3178571428571428</v>
      </c>
      <c r="H27" s="40"/>
      <c r="I27" s="131">
        <f>G43</f>
        <v>0.79058539529269767</v>
      </c>
      <c r="J27" s="112" t="s">
        <v>140</v>
      </c>
      <c r="K27" s="113" t="str">
        <f>+F43</f>
        <v>CONTRO ESCOLAR</v>
      </c>
    </row>
    <row r="28" spans="1:11" ht="61.5" customHeight="1" thickBot="1" x14ac:dyDescent="0.45">
      <c r="A28" s="53" t="s">
        <v>19</v>
      </c>
      <c r="B28" s="35" t="s">
        <v>45</v>
      </c>
      <c r="C28" s="36">
        <v>450</v>
      </c>
      <c r="D28" s="20">
        <v>89</v>
      </c>
      <c r="E28" s="21">
        <f ca="1">+C28-D28</f>
        <v>361</v>
      </c>
      <c r="F28" s="39" t="s">
        <v>76</v>
      </c>
      <c r="G28" s="7">
        <f t="shared" ca="1" si="0"/>
        <v>0.19777777777777777</v>
      </c>
      <c r="H28" s="7"/>
      <c r="I28" s="131">
        <f>G44</f>
        <v>0</v>
      </c>
      <c r="J28" s="112" t="s">
        <v>141</v>
      </c>
      <c r="K28" s="113" t="str">
        <f>+F44</f>
        <v>CONTRO ESCOLAR</v>
      </c>
    </row>
    <row r="29" spans="1:11" ht="62.25" customHeight="1" thickBot="1" x14ac:dyDescent="0.45">
      <c r="A29" s="53" t="s">
        <v>1</v>
      </c>
      <c r="B29" s="35" t="s">
        <v>46</v>
      </c>
      <c r="C29" s="36">
        <v>350</v>
      </c>
      <c r="D29" s="20">
        <v>136</v>
      </c>
      <c r="E29" s="21">
        <f ca="1">+C29-D29</f>
        <v>214</v>
      </c>
      <c r="F29" s="39" t="s">
        <v>76</v>
      </c>
      <c r="G29" s="7">
        <f t="shared" ca="1" si="0"/>
        <v>0.38857142857142857</v>
      </c>
      <c r="H29" s="7"/>
      <c r="I29" s="131">
        <f>G18</f>
        <v>0.12</v>
      </c>
      <c r="J29" s="83" t="s">
        <v>116</v>
      </c>
      <c r="K29" s="84" t="str">
        <f>+F18</f>
        <v>UNIDADES E INVESTIGACIÓN</v>
      </c>
    </row>
    <row r="30" spans="1:11" ht="68.25" customHeight="1" thickBot="1" x14ac:dyDescent="0.45">
      <c r="A30" s="53" t="s">
        <v>0</v>
      </c>
      <c r="B30" s="35" t="s">
        <v>99</v>
      </c>
      <c r="C30" s="36">
        <v>1</v>
      </c>
      <c r="D30" s="20">
        <v>0</v>
      </c>
      <c r="E30" s="21">
        <v>1</v>
      </c>
      <c r="F30" s="39" t="s">
        <v>85</v>
      </c>
      <c r="G30" s="7">
        <f t="shared" ca="1" si="0"/>
        <v>0</v>
      </c>
      <c r="H30" s="7"/>
      <c r="I30" s="131">
        <f>G19</f>
        <v>0.13432835820895522</v>
      </c>
      <c r="J30" s="83" t="s">
        <v>119</v>
      </c>
      <c r="K30" s="84" t="str">
        <f>+F19</f>
        <v>UNIDADES E INVESTIGACIÓN</v>
      </c>
    </row>
    <row r="31" spans="1:11" ht="73.5" customHeight="1" thickBot="1" x14ac:dyDescent="0.45">
      <c r="A31" s="53" t="s">
        <v>18</v>
      </c>
      <c r="B31" s="35" t="s">
        <v>47</v>
      </c>
      <c r="C31" s="36">
        <v>115</v>
      </c>
      <c r="D31" s="20">
        <v>39</v>
      </c>
      <c r="E31" s="21">
        <f ca="1">+C31-D31</f>
        <v>76</v>
      </c>
      <c r="F31" s="39" t="s">
        <v>86</v>
      </c>
      <c r="G31" s="7">
        <f t="shared" ca="1" si="0"/>
        <v>0.33913043478260868</v>
      </c>
      <c r="H31" s="7"/>
      <c r="I31" s="131">
        <f>G35</f>
        <v>0.69384615384615389</v>
      </c>
      <c r="J31" s="86" t="s">
        <v>135</v>
      </c>
      <c r="K31" s="87" t="str">
        <f>+F35</f>
        <v>UNIDADES/LICENCIATURA</v>
      </c>
    </row>
    <row r="32" spans="1:11" s="42" customFormat="1" ht="75.75" customHeight="1" thickBot="1" x14ac:dyDescent="0.45">
      <c r="A32" s="53" t="s">
        <v>95</v>
      </c>
      <c r="B32" s="35" t="s">
        <v>100</v>
      </c>
      <c r="C32" s="36">
        <v>450</v>
      </c>
      <c r="D32" s="37">
        <v>301</v>
      </c>
      <c r="E32" s="45">
        <f ca="1">+C32-D32</f>
        <v>149</v>
      </c>
      <c r="F32" s="39" t="s">
        <v>86</v>
      </c>
      <c r="G32" s="7">
        <f t="shared" ca="1" si="0"/>
        <v>0.66888888888888887</v>
      </c>
      <c r="H32" s="40"/>
      <c r="I32" s="131">
        <f>G36</f>
        <v>0.16470588235294117</v>
      </c>
      <c r="J32" s="86" t="s">
        <v>136</v>
      </c>
      <c r="K32" s="87" t="str">
        <f>+F36</f>
        <v>UNIDADES/LICENCIATURA</v>
      </c>
    </row>
    <row r="33" spans="1:11" ht="71.25" customHeight="1" thickBot="1" x14ac:dyDescent="0.45">
      <c r="A33" s="53" t="s">
        <v>48</v>
      </c>
      <c r="B33" s="35" t="s">
        <v>49</v>
      </c>
      <c r="C33" s="36">
        <v>1</v>
      </c>
      <c r="D33" s="20">
        <v>0</v>
      </c>
      <c r="E33" s="43">
        <v>1</v>
      </c>
      <c r="F33" s="39" t="s">
        <v>86</v>
      </c>
      <c r="G33" s="7">
        <f t="shared" ca="1" si="0"/>
        <v>0</v>
      </c>
      <c r="H33" s="7"/>
      <c r="I33" s="131">
        <f>G20</f>
        <v>0.188</v>
      </c>
      <c r="J33" s="86" t="s">
        <v>120</v>
      </c>
      <c r="K33" s="87" t="str">
        <f>+F20</f>
        <v>CONOCER</v>
      </c>
    </row>
    <row r="34" spans="1:11" ht="76.5" customHeight="1" thickBot="1" x14ac:dyDescent="0.45">
      <c r="A34" s="53" t="s">
        <v>50</v>
      </c>
      <c r="B34" s="35" t="s">
        <v>53</v>
      </c>
      <c r="C34" s="36">
        <v>4</v>
      </c>
      <c r="D34" s="20">
        <v>2</v>
      </c>
      <c r="E34" s="43">
        <f ca="1">+C34-D34</f>
        <v>2</v>
      </c>
      <c r="F34" s="39" t="s">
        <v>86</v>
      </c>
      <c r="G34" s="7">
        <f t="shared" ca="1" si="0"/>
        <v>0.5</v>
      </c>
      <c r="H34" s="7"/>
      <c r="I34" s="131">
        <f>G52</f>
        <v>0.34358047016274862</v>
      </c>
      <c r="J34" s="89" t="s">
        <v>150</v>
      </c>
      <c r="K34" s="90" t="str">
        <f>+F52</f>
        <v>RECURSOS HUMANOS</v>
      </c>
    </row>
    <row r="35" spans="1:11" ht="54.75" customHeight="1" thickBot="1" x14ac:dyDescent="0.45">
      <c r="A35" s="53" t="s">
        <v>51</v>
      </c>
      <c r="B35" s="35" t="s">
        <v>54</v>
      </c>
      <c r="C35" s="36">
        <v>650</v>
      </c>
      <c r="D35" s="20">
        <v>451</v>
      </c>
      <c r="E35" s="43">
        <f ca="1">+C35-D35</f>
        <v>199</v>
      </c>
      <c r="F35" s="46" t="s">
        <v>78</v>
      </c>
      <c r="G35" s="7">
        <f t="shared" ca="1" si="0"/>
        <v>0.69384615384615389</v>
      </c>
      <c r="H35" s="7"/>
      <c r="I35" s="131">
        <f>G53</f>
        <v>0.53672316384180796</v>
      </c>
      <c r="J35" s="89" t="s">
        <v>150</v>
      </c>
      <c r="K35" s="90" t="str">
        <f>+F53</f>
        <v>RECURSOS HUMANOS</v>
      </c>
    </row>
    <row r="36" spans="1:11" ht="59.25" customHeight="1" thickBot="1" x14ac:dyDescent="0.45">
      <c r="A36" s="53" t="s">
        <v>52</v>
      </c>
      <c r="B36" s="35" t="s">
        <v>55</v>
      </c>
      <c r="C36" s="36">
        <v>510</v>
      </c>
      <c r="D36" s="20">
        <v>84</v>
      </c>
      <c r="E36" s="23">
        <f ca="1">+C36-D36</f>
        <v>426</v>
      </c>
      <c r="F36" s="38" t="s">
        <v>78</v>
      </c>
      <c r="G36" s="7">
        <f t="shared" ca="1" si="0"/>
        <v>0.16470588235294117</v>
      </c>
      <c r="H36" s="7"/>
      <c r="I36" s="131">
        <f>G21</f>
        <v>0.33198380566801622</v>
      </c>
      <c r="J36" s="89" t="s">
        <v>121</v>
      </c>
      <c r="K36" s="90" t="str">
        <f>+F21</f>
        <v>UNIDADES Y RECURSOS HUMANOS</v>
      </c>
    </row>
    <row r="37" spans="1:11" ht="46.5" x14ac:dyDescent="0.4">
      <c r="G37" s="7"/>
      <c r="I37" s="131">
        <f>G55</f>
        <v>0.35732267140530133</v>
      </c>
      <c r="J37" s="89" t="s">
        <v>152</v>
      </c>
      <c r="K37" s="90" t="str">
        <f>+F55</f>
        <v>RECURSOS HUMANOS</v>
      </c>
    </row>
    <row r="38" spans="1:11" ht="60" x14ac:dyDescent="0.4">
      <c r="G38" s="7"/>
      <c r="I38" s="131">
        <f>G22</f>
        <v>0.39416058394160586</v>
      </c>
      <c r="J38" s="92" t="s">
        <v>122</v>
      </c>
      <c r="K38" s="93" t="str">
        <f>+F22</f>
        <v>EQUIDAD E IGUALDAD DE GENERO</v>
      </c>
    </row>
    <row r="39" spans="1:11" ht="90.75" thickBot="1" x14ac:dyDescent="0.45">
      <c r="G39" s="7"/>
      <c r="I39" s="131">
        <f>G27</f>
        <v>1.3178571428571428</v>
      </c>
      <c r="J39" s="102" t="s">
        <v>127</v>
      </c>
      <c r="K39" s="103" t="str">
        <f>+F27</f>
        <v>DIFUSION/UNIDADES</v>
      </c>
    </row>
    <row r="40" spans="1:11" ht="72" customHeight="1" thickBot="1" x14ac:dyDescent="0.45">
      <c r="A40" s="26"/>
      <c r="B40" s="48" t="s">
        <v>73</v>
      </c>
      <c r="C40" s="31" t="s">
        <v>16</v>
      </c>
      <c r="D40" s="32" t="s">
        <v>15</v>
      </c>
      <c r="E40" s="33" t="s">
        <v>14</v>
      </c>
      <c r="F40" s="34" t="s">
        <v>23</v>
      </c>
      <c r="G40" s="7"/>
      <c r="I40" s="131">
        <f>G31</f>
        <v>0.33913043478260868</v>
      </c>
      <c r="J40" s="108" t="s">
        <v>130</v>
      </c>
      <c r="K40" s="109" t="str">
        <f>+F31</f>
        <v>VINCULACION/UNIDADES</v>
      </c>
    </row>
    <row r="41" spans="1:11" ht="74.25" customHeight="1" thickBot="1" x14ac:dyDescent="0.45">
      <c r="A41" s="54" t="s">
        <v>13</v>
      </c>
      <c r="B41" s="47" t="s">
        <v>56</v>
      </c>
      <c r="C41" s="24">
        <v>4506</v>
      </c>
      <c r="D41" s="25">
        <v>4325</v>
      </c>
      <c r="E41" s="21">
        <f ca="1">+C41-D41</f>
        <v>181</v>
      </c>
      <c r="F41" s="22" t="s">
        <v>87</v>
      </c>
      <c r="G41" s="7">
        <f t="shared" ref="G41:G58" ca="1" si="3">D41/C41</f>
        <v>0.95983133599644921</v>
      </c>
      <c r="H41" s="7"/>
      <c r="I41" s="131">
        <f>G32</f>
        <v>0.66888888888888887</v>
      </c>
      <c r="J41" s="108" t="s">
        <v>132</v>
      </c>
      <c r="K41" s="110" t="str">
        <f>+F32</f>
        <v>VINCULACION/UNIDADES</v>
      </c>
    </row>
    <row r="42" spans="1:11" ht="60" customHeight="1" thickBot="1" x14ac:dyDescent="0.45">
      <c r="A42" s="54" t="s">
        <v>12</v>
      </c>
      <c r="B42" s="47" t="s">
        <v>57</v>
      </c>
      <c r="C42" s="24">
        <v>4506</v>
      </c>
      <c r="D42" s="25">
        <v>4325</v>
      </c>
      <c r="E42" s="21">
        <f ca="1">+C42-D42</f>
        <v>181</v>
      </c>
      <c r="F42" s="22" t="s">
        <v>87</v>
      </c>
      <c r="G42" s="7">
        <f t="shared" ca="1" si="3"/>
        <v>0.95983133599644921</v>
      </c>
      <c r="H42" s="7"/>
      <c r="I42" s="131">
        <f>G33</f>
        <v>0</v>
      </c>
      <c r="J42" s="108" t="s">
        <v>133</v>
      </c>
      <c r="K42" s="110" t="str">
        <f>+F33</f>
        <v>VINCULACION/UNIDADES</v>
      </c>
    </row>
    <row r="43" spans="1:11" ht="54.75" customHeight="1" thickBot="1" x14ac:dyDescent="0.45">
      <c r="A43" s="54" t="s">
        <v>11</v>
      </c>
      <c r="B43" s="47" t="s">
        <v>58</v>
      </c>
      <c r="C43" s="24">
        <v>1657</v>
      </c>
      <c r="D43" s="25">
        <v>1310</v>
      </c>
      <c r="E43" s="21">
        <f ca="1">+C43-D43</f>
        <v>347</v>
      </c>
      <c r="F43" s="22" t="s">
        <v>87</v>
      </c>
      <c r="G43" s="7">
        <f t="shared" ca="1" si="3"/>
        <v>0.79058539529269767</v>
      </c>
      <c r="H43" s="7"/>
      <c r="I43" s="131">
        <f>G34</f>
        <v>0.5</v>
      </c>
      <c r="J43" s="108" t="s">
        <v>134</v>
      </c>
      <c r="K43" s="110" t="str">
        <f>+F34</f>
        <v>VINCULACION/UNIDADES</v>
      </c>
    </row>
    <row r="44" spans="1:11" ht="41.25" customHeight="1" thickBot="1" x14ac:dyDescent="0.45">
      <c r="A44" s="54" t="s">
        <v>10</v>
      </c>
      <c r="B44" s="47" t="s">
        <v>59</v>
      </c>
      <c r="C44" s="24">
        <v>750</v>
      </c>
      <c r="D44" s="25">
        <v>0</v>
      </c>
      <c r="E44" s="21">
        <v>750</v>
      </c>
      <c r="F44" s="22" t="s">
        <v>87</v>
      </c>
      <c r="G44" s="7">
        <f t="shared" ca="1" si="3"/>
        <v>0</v>
      </c>
      <c r="H44" s="7"/>
      <c r="I44" s="131">
        <f>G24</f>
        <v>0</v>
      </c>
      <c r="J44" s="98" t="s">
        <v>126</v>
      </c>
      <c r="K44" s="99" t="str">
        <f>+F24</f>
        <v>SISTEMAS Y REDES</v>
      </c>
    </row>
    <row r="45" spans="1:11" ht="59.25" customHeight="1" thickBot="1" x14ac:dyDescent="0.45">
      <c r="A45" s="54" t="s">
        <v>9</v>
      </c>
      <c r="B45" s="47" t="s">
        <v>137</v>
      </c>
      <c r="C45" s="24">
        <v>5256</v>
      </c>
      <c r="D45" s="25">
        <v>1372</v>
      </c>
      <c r="E45" s="21">
        <f ca="1">+C45-D45</f>
        <v>3884</v>
      </c>
      <c r="F45" s="22" t="s">
        <v>76</v>
      </c>
      <c r="G45" s="7">
        <f t="shared" ca="1" si="3"/>
        <v>0.26103500761035009</v>
      </c>
      <c r="H45" s="7"/>
      <c r="I45" s="131">
        <f>G46</f>
        <v>0.36743215031315241</v>
      </c>
      <c r="J45" s="98" t="s">
        <v>143</v>
      </c>
      <c r="K45" s="99" t="str">
        <f>+F46</f>
        <v>SISTEMAS Y REDES</v>
      </c>
    </row>
    <row r="46" spans="1:11" ht="60" customHeight="1" thickBot="1" x14ac:dyDescent="0.45">
      <c r="A46" s="54" t="s">
        <v>8</v>
      </c>
      <c r="B46" s="47" t="s">
        <v>144</v>
      </c>
      <c r="C46" s="24">
        <v>479</v>
      </c>
      <c r="D46" s="25">
        <v>176</v>
      </c>
      <c r="E46" s="21">
        <f ca="1">+C46-D46</f>
        <v>303</v>
      </c>
      <c r="F46" s="22" t="s">
        <v>83</v>
      </c>
      <c r="G46" s="7">
        <f t="shared" ca="1" si="3"/>
        <v>0.36743215031315241</v>
      </c>
      <c r="H46" s="7"/>
      <c r="I46" s="131">
        <f>G30</f>
        <v>0</v>
      </c>
      <c r="J46" s="105" t="s">
        <v>129</v>
      </c>
      <c r="K46" s="106" t="str">
        <f>+F30</f>
        <v>EDITORIAL</v>
      </c>
    </row>
    <row r="47" spans="1:11" ht="84" customHeight="1" thickBot="1" x14ac:dyDescent="0.45">
      <c r="A47" s="54" t="s">
        <v>6</v>
      </c>
      <c r="B47" s="47" t="s">
        <v>60</v>
      </c>
      <c r="C47" s="24">
        <v>944</v>
      </c>
      <c r="D47" s="25">
        <v>485</v>
      </c>
      <c r="E47" s="21">
        <f ca="1">+C47-D47</f>
        <v>459</v>
      </c>
      <c r="F47" s="22" t="s">
        <v>158</v>
      </c>
      <c r="G47" s="7">
        <f t="shared" ca="1" si="3"/>
        <v>0.51377118644067798</v>
      </c>
      <c r="H47" s="7"/>
      <c r="I47" s="131">
        <f>G51</f>
        <v>0.66666666666666663</v>
      </c>
      <c r="J47" s="105" t="s">
        <v>149</v>
      </c>
      <c r="K47" s="106" t="str">
        <f>+F51</f>
        <v>EDITORIAL</v>
      </c>
    </row>
    <row r="48" spans="1:11" ht="42" thickBot="1" x14ac:dyDescent="0.45">
      <c r="A48" s="54" t="s">
        <v>5</v>
      </c>
      <c r="B48" s="47" t="s">
        <v>61</v>
      </c>
      <c r="C48" s="24">
        <v>1500</v>
      </c>
      <c r="D48" s="25">
        <v>0</v>
      </c>
      <c r="E48" s="21">
        <v>1500</v>
      </c>
      <c r="F48" s="22" t="s">
        <v>88</v>
      </c>
      <c r="G48" s="7">
        <f t="shared" ca="1" si="3"/>
        <v>0</v>
      </c>
      <c r="H48" s="7"/>
      <c r="I48" s="131">
        <f>G23</f>
        <v>0</v>
      </c>
      <c r="J48" s="95" t="s">
        <v>123</v>
      </c>
      <c r="K48" s="96" t="str">
        <f>+F23</f>
        <v>ADQUISICIONES Y SERVICIOS</v>
      </c>
    </row>
    <row r="49" spans="1:11" ht="119.25" customHeight="1" thickBot="1" x14ac:dyDescent="0.45">
      <c r="A49" s="54" t="s">
        <v>4</v>
      </c>
      <c r="B49" s="47" t="s">
        <v>62</v>
      </c>
      <c r="C49" s="24">
        <v>5350</v>
      </c>
      <c r="D49" s="25">
        <v>327</v>
      </c>
      <c r="E49" s="21">
        <f t="shared" ref="E49:E58" ca="1" si="4">+C49-D49</f>
        <v>5023</v>
      </c>
      <c r="F49" s="22" t="s">
        <v>89</v>
      </c>
      <c r="G49" s="7">
        <f t="shared" ca="1" si="3"/>
        <v>6.1121495327102801E-2</v>
      </c>
      <c r="H49" s="7"/>
      <c r="I49" s="131">
        <f>G49</f>
        <v>6.1121495327102801E-2</v>
      </c>
      <c r="J49" s="118" t="s">
        <v>147</v>
      </c>
      <c r="K49" s="119" t="str">
        <f>+F49</f>
        <v>COMUNICACIÓN SOCIAL</v>
      </c>
    </row>
    <row r="50" spans="1:11" ht="64.5" customHeight="1" thickBot="1" x14ac:dyDescent="0.45">
      <c r="A50" s="54" t="s">
        <v>3</v>
      </c>
      <c r="B50" s="47" t="s">
        <v>63</v>
      </c>
      <c r="C50" s="24">
        <v>45</v>
      </c>
      <c r="D50" s="25">
        <v>14</v>
      </c>
      <c r="E50" s="21">
        <f t="shared" ca="1" si="4"/>
        <v>31</v>
      </c>
      <c r="F50" s="22" t="s">
        <v>89</v>
      </c>
      <c r="G50" s="7">
        <f t="shared" ca="1" si="3"/>
        <v>0.31111111111111112</v>
      </c>
      <c r="H50" s="7"/>
      <c r="I50" s="131">
        <f>G50</f>
        <v>0.31111111111111112</v>
      </c>
      <c r="J50" s="118" t="s">
        <v>148</v>
      </c>
      <c r="K50" s="119" t="str">
        <f>+F50</f>
        <v>COMUNICACIÓN SOCIAL</v>
      </c>
    </row>
    <row r="51" spans="1:11" ht="73.5" customHeight="1" thickBot="1" x14ac:dyDescent="0.45">
      <c r="A51" s="54" t="s">
        <v>2</v>
      </c>
      <c r="B51" s="47" t="s">
        <v>64</v>
      </c>
      <c r="C51" s="24">
        <v>9</v>
      </c>
      <c r="D51" s="25">
        <v>6</v>
      </c>
      <c r="E51" s="21">
        <f t="shared" ca="1" si="4"/>
        <v>3</v>
      </c>
      <c r="F51" s="22" t="s">
        <v>85</v>
      </c>
      <c r="G51" s="7">
        <f t="shared" ca="1" si="3"/>
        <v>0.66666666666666663</v>
      </c>
      <c r="H51" s="7"/>
      <c r="I51" s="131">
        <f>G48</f>
        <v>0</v>
      </c>
      <c r="J51" s="115" t="s">
        <v>146</v>
      </c>
      <c r="K51" s="116" t="str">
        <f>+F48</f>
        <v>BECAS</v>
      </c>
    </row>
    <row r="52" spans="1:11" ht="56.25" customHeight="1" thickBot="1" x14ac:dyDescent="0.45">
      <c r="A52" s="54" t="s">
        <v>1</v>
      </c>
      <c r="B52" s="47" t="s">
        <v>65</v>
      </c>
      <c r="C52" s="24">
        <v>553</v>
      </c>
      <c r="D52" s="25">
        <v>190</v>
      </c>
      <c r="E52" s="21">
        <f t="shared" ca="1" si="4"/>
        <v>363</v>
      </c>
      <c r="F52" s="22" t="s">
        <v>80</v>
      </c>
      <c r="G52" s="7">
        <f t="shared" ca="1" si="3"/>
        <v>0.34358047016274862</v>
      </c>
      <c r="H52" s="7"/>
      <c r="I52" s="131">
        <f>G56</f>
        <v>0.22727272727272727</v>
      </c>
      <c r="J52" s="121" t="s">
        <v>153</v>
      </c>
      <c r="K52" s="127" t="str">
        <f>+F56</f>
        <v>SECRETARIA ADMINISTRATIVA</v>
      </c>
    </row>
    <row r="53" spans="1:11" ht="47.25" customHeight="1" thickBot="1" x14ac:dyDescent="0.45">
      <c r="A53" s="54" t="s">
        <v>0</v>
      </c>
      <c r="B53" s="71" t="s">
        <v>68</v>
      </c>
      <c r="C53" s="24">
        <v>354</v>
      </c>
      <c r="D53" s="25">
        <v>190</v>
      </c>
      <c r="E53" s="43">
        <f t="shared" ca="1" si="4"/>
        <v>164</v>
      </c>
      <c r="F53" s="22" t="s">
        <v>80</v>
      </c>
      <c r="G53" s="7">
        <f t="shared" ca="1" si="3"/>
        <v>0.53672316384180796</v>
      </c>
      <c r="H53" s="7"/>
      <c r="I53" s="131">
        <f>G57</f>
        <v>0.16666666666666666</v>
      </c>
      <c r="J53" s="124" t="s">
        <v>154</v>
      </c>
      <c r="K53" s="130" t="str">
        <f>+F57</f>
        <v>JURÍDICO</v>
      </c>
    </row>
    <row r="54" spans="1:11" ht="52.5" customHeight="1" thickBot="1" x14ac:dyDescent="0.45">
      <c r="A54" s="54" t="s">
        <v>66</v>
      </c>
      <c r="B54" s="47" t="s">
        <v>101</v>
      </c>
      <c r="C54" s="24">
        <v>4506</v>
      </c>
      <c r="D54" s="25">
        <v>4325</v>
      </c>
      <c r="E54" s="43">
        <f t="shared" ca="1" si="4"/>
        <v>181</v>
      </c>
      <c r="F54" s="44" t="s">
        <v>87</v>
      </c>
      <c r="G54" s="7">
        <f t="shared" ca="1" si="3"/>
        <v>0.95983133599644921</v>
      </c>
      <c r="H54" s="7"/>
      <c r="I54" s="131">
        <f>G58</f>
        <v>0.94440000000000002</v>
      </c>
      <c r="J54" s="60" t="s">
        <v>155</v>
      </c>
      <c r="K54" s="129" t="str">
        <f>+F58</f>
        <v>PRESUPUESTO Y TRANSPARENCIA</v>
      </c>
    </row>
    <row r="55" spans="1:11" ht="74.25" customHeight="1" thickBot="1" x14ac:dyDescent="0.45">
      <c r="A55" s="54" t="s">
        <v>67</v>
      </c>
      <c r="B55" s="47" t="s">
        <v>69</v>
      </c>
      <c r="C55" s="24">
        <v>6753</v>
      </c>
      <c r="D55" s="25">
        <v>2413</v>
      </c>
      <c r="E55" s="43">
        <f t="shared" ca="1" si="4"/>
        <v>4340</v>
      </c>
      <c r="F55" s="44" t="s">
        <v>80</v>
      </c>
      <c r="G55" s="7">
        <f t="shared" ca="1" si="3"/>
        <v>0.35732267140530133</v>
      </c>
      <c r="H55" s="7"/>
    </row>
    <row r="56" spans="1:11" ht="85.5" customHeight="1" thickBot="1" x14ac:dyDescent="0.45">
      <c r="A56" s="54" t="s">
        <v>18</v>
      </c>
      <c r="B56" s="47" t="s">
        <v>70</v>
      </c>
      <c r="C56" s="24">
        <v>22</v>
      </c>
      <c r="D56" s="25">
        <v>5</v>
      </c>
      <c r="E56" s="43">
        <f t="shared" ca="1" si="4"/>
        <v>17</v>
      </c>
      <c r="F56" s="50" t="s">
        <v>90</v>
      </c>
      <c r="G56" s="7">
        <f t="shared" ca="1" si="3"/>
        <v>0.22727272727272727</v>
      </c>
      <c r="H56" s="7"/>
    </row>
    <row r="57" spans="1:11" ht="72" customHeight="1" thickBot="1" x14ac:dyDescent="0.45">
      <c r="A57" s="54" t="s">
        <v>17</v>
      </c>
      <c r="B57" s="47" t="s">
        <v>71</v>
      </c>
      <c r="C57" s="24">
        <v>6</v>
      </c>
      <c r="D57" s="25">
        <v>1</v>
      </c>
      <c r="E57" s="43">
        <f t="shared" ca="1" si="4"/>
        <v>5</v>
      </c>
      <c r="F57" s="44" t="s">
        <v>159</v>
      </c>
      <c r="G57" s="7">
        <f t="shared" ca="1" si="3"/>
        <v>0.16666666666666666</v>
      </c>
      <c r="H57" s="7"/>
    </row>
    <row r="58" spans="1:11" ht="86.25" customHeight="1" thickBot="1" x14ac:dyDescent="0.45">
      <c r="A58" s="54" t="s">
        <v>48</v>
      </c>
      <c r="B58" s="47" t="s">
        <v>72</v>
      </c>
      <c r="C58" s="24">
        <v>100</v>
      </c>
      <c r="D58" s="25">
        <v>94.44</v>
      </c>
      <c r="E58" s="21">
        <f t="shared" ca="1" si="4"/>
        <v>5.5600000000000023</v>
      </c>
      <c r="F58" s="51" t="s">
        <v>91</v>
      </c>
      <c r="G58" s="7">
        <f t="shared" ca="1" si="3"/>
        <v>0.94440000000000002</v>
      </c>
      <c r="H58" s="7"/>
    </row>
    <row r="60" spans="1:11" x14ac:dyDescent="0.25">
      <c r="A60" s="4">
        <f ca="1">6/12</f>
        <v>0.5</v>
      </c>
    </row>
    <row r="62" spans="1:11" x14ac:dyDescent="0.25">
      <c r="G62" s="4">
        <f ca="1">(SUM(G8:G61))</f>
        <v>19.734572665630147</v>
      </c>
    </row>
    <row r="63" spans="1:11" x14ac:dyDescent="0.25">
      <c r="G63" s="4">
        <f ca="1">AVERAGE(G8:G58)</f>
        <v>0.41988452480064142</v>
      </c>
    </row>
  </sheetData>
  <mergeCells count="1">
    <mergeCell ref="I6:J6"/>
  </mergeCells>
  <conditionalFormatting sqref="G8:G58">
    <cfRule type="iconSet" priority="3">
      <iconSet>
        <cfvo type="percent" val="0"/>
        <cfvo type="num" val="0.33"/>
        <cfvo type="num" val="0.67"/>
      </iconSet>
    </cfRule>
  </conditionalFormatting>
  <conditionalFormatting sqref="H8">
    <cfRule type="iconSet" priority="4">
      <iconSet>
        <cfvo type="percent" val="0"/>
        <cfvo type="num" val="0.33"/>
        <cfvo type="num" val="0.67"/>
      </iconSet>
    </cfRule>
  </conditionalFormatting>
  <conditionalFormatting sqref="H41">
    <cfRule type="iconSet" priority="10">
      <iconSet>
        <cfvo type="percent" val="0"/>
        <cfvo type="num" val="0.33"/>
        <cfvo type="num" val="0.67"/>
      </iconSet>
    </cfRule>
  </conditionalFormatting>
  <conditionalFormatting sqref="H42:H43 H45:H46">
    <cfRule type="iconSet" priority="14">
      <iconSet>
        <cfvo type="percent" val="0"/>
        <cfvo type="percent" val="33"/>
        <cfvo type="percent" val="67"/>
      </iconSet>
    </cfRule>
  </conditionalFormatting>
  <conditionalFormatting sqref="H44">
    <cfRule type="iconSet" priority="6">
      <iconSet>
        <cfvo type="percent" val="0"/>
        <cfvo type="percent" val="33"/>
        <cfvo type="percent" val="67"/>
      </iconSet>
    </cfRule>
  </conditionalFormatting>
  <conditionalFormatting sqref="H47:H48">
    <cfRule type="iconSet" priority="15">
      <iconSet>
        <cfvo type="percent" val="0"/>
        <cfvo type="percent" val="33"/>
        <cfvo type="percent" val="67"/>
      </iconSet>
    </cfRule>
  </conditionalFormatting>
  <conditionalFormatting sqref="H49">
    <cfRule type="iconSet" priority="7">
      <iconSet reverse="1">
        <cfvo type="percent" val="0"/>
        <cfvo type="percent" val="33"/>
        <cfvo type="percent" val="67"/>
      </iconSet>
    </cfRule>
  </conditionalFormatting>
  <conditionalFormatting sqref="H50">
    <cfRule type="iconSet" priority="8">
      <iconSet>
        <cfvo type="percent" val="0"/>
        <cfvo type="percent" val="33"/>
        <cfvo type="percent" val="67"/>
      </iconSet>
    </cfRule>
  </conditionalFormatting>
  <conditionalFormatting sqref="H51">
    <cfRule type="iconSet" priority="16">
      <iconSet reverse="1">
        <cfvo type="percent" val="0"/>
        <cfvo type="percent" val="33"/>
        <cfvo type="percent" val="67"/>
      </iconSet>
    </cfRule>
  </conditionalFormatting>
  <conditionalFormatting sqref="H52:H58">
    <cfRule type="iconSet" priority="9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73">
        <f t="shared" ref="B2" ca="1" si="0">#REF!</f>
        <v>0</v>
      </c>
      <c r="C2" s="74" t="s">
        <v>106</v>
      </c>
      <c r="D2" s="75" t="str">
        <f t="shared" ref="D2" ca="1" si="1">+#REF!</f>
        <v>UNIDADES</v>
      </c>
      <c r="G2" s="126">
        <f>E2</f>
        <v>0</v>
      </c>
      <c r="H2" s="74" t="s">
        <v>106</v>
      </c>
      <c r="I2" s="75" t="str">
        <f t="shared" ref="I2:I3" si="2">+D2</f>
        <v>UNIDADES</v>
      </c>
    </row>
    <row r="3" spans="2:9" ht="135" x14ac:dyDescent="0.25">
      <c r="B3" s="73">
        <f t="shared" ref="B3" ca="1" si="3">#REF!</f>
        <v>0</v>
      </c>
      <c r="C3" s="74" t="s">
        <v>102</v>
      </c>
      <c r="D3" s="75" t="str">
        <f t="shared" ref="D3" ca="1" si="4">+#REF!</f>
        <v>UNIDADES</v>
      </c>
      <c r="G3" s="126">
        <f>E3</f>
        <v>0</v>
      </c>
      <c r="H3" s="74" t="s">
        <v>102</v>
      </c>
      <c r="I3" s="75" t="str">
        <f t="shared" si="2"/>
        <v>UNIDADES</v>
      </c>
    </row>
    <row r="4" spans="2:9" ht="106.5" x14ac:dyDescent="0.25">
      <c r="B4" s="73">
        <f t="shared" ref="B4" ca="1" si="5">#REF!</f>
        <v>704</v>
      </c>
      <c r="C4" s="74" t="s">
        <v>108</v>
      </c>
      <c r="D4" s="75" t="str">
        <f t="shared" ref="D4" ca="1" si="6">+#REF!</f>
        <v>UNIDADES/LICENCIATURA</v>
      </c>
      <c r="G4" s="126">
        <f>E5</f>
        <v>3.8054054054054056</v>
      </c>
      <c r="H4" s="74" t="s">
        <v>108</v>
      </c>
      <c r="I4" s="75" t="str">
        <f>+D5</f>
        <v>UNIDADES/LICENCIATURA</v>
      </c>
    </row>
    <row r="5" spans="2:9" ht="75" x14ac:dyDescent="0.25">
      <c r="B5" s="73">
        <f t="shared" ref="B5" ca="1" si="7">#REF!</f>
        <v>93</v>
      </c>
      <c r="C5" s="74" t="s">
        <v>110</v>
      </c>
      <c r="D5" s="75" t="str">
        <f t="shared" ref="D5" ca="1" si="8">+#REF!</f>
        <v>UNIDADES</v>
      </c>
      <c r="G5" s="126">
        <f>E7</f>
        <v>0.26271186440677968</v>
      </c>
      <c r="H5" s="74" t="s">
        <v>110</v>
      </c>
      <c r="I5" s="75" t="str">
        <f>+D7</f>
        <v>UNIDADES</v>
      </c>
    </row>
    <row r="6" spans="2:9" ht="135" x14ac:dyDescent="0.25">
      <c r="B6" s="73">
        <f t="shared" ref="B6" ca="1" si="9">#REF!</f>
        <v>104</v>
      </c>
      <c r="C6" s="74" t="s">
        <v>111</v>
      </c>
      <c r="D6" s="75" t="str">
        <f t="shared" ref="D6" ca="1" si="10">+#REF!</f>
        <v>UNIDADES</v>
      </c>
      <c r="G6" s="126">
        <f>E8</f>
        <v>0.65</v>
      </c>
      <c r="H6" s="74" t="s">
        <v>111</v>
      </c>
      <c r="I6" s="75" t="str">
        <f>+D8</f>
        <v>UNIDADES</v>
      </c>
    </row>
    <row r="7" spans="2:9" ht="120" x14ac:dyDescent="0.25">
      <c r="B7" s="73">
        <f t="shared" ref="B7" ca="1" si="11">#REF!</f>
        <v>46</v>
      </c>
      <c r="C7" s="74" t="s">
        <v>113</v>
      </c>
      <c r="D7" s="76" t="str">
        <f t="shared" ref="D7" ca="1" si="12">+#REF!</f>
        <v>UNIDADES</v>
      </c>
      <c r="G7" s="126">
        <f>E9</f>
        <v>0.27058823529411763</v>
      </c>
      <c r="H7" s="74" t="s">
        <v>113</v>
      </c>
      <c r="I7" s="76" t="str">
        <f>+D9</f>
        <v>UNIDADES</v>
      </c>
    </row>
    <row r="8" spans="2:9" ht="105" x14ac:dyDescent="0.25">
      <c r="B8" s="73">
        <f t="shared" ref="B8" ca="1" si="13">#REF!</f>
        <v>1</v>
      </c>
      <c r="C8" s="74" t="s">
        <v>114</v>
      </c>
      <c r="D8" s="76" t="str">
        <f t="shared" ref="D8" ca="1" si="14">+#REF!</f>
        <v>UNIDADES</v>
      </c>
      <c r="G8" s="126">
        <f>E10</f>
        <v>5.8823529411764705E-3</v>
      </c>
      <c r="H8" s="74" t="s">
        <v>114</v>
      </c>
      <c r="I8" s="76" t="str">
        <f>+D10</f>
        <v>UNIDADES</v>
      </c>
    </row>
    <row r="9" spans="2:9" ht="105" x14ac:dyDescent="0.25">
      <c r="B9" s="73">
        <f t="shared" ref="B9" ca="1" si="15">#REF!</f>
        <v>20</v>
      </c>
      <c r="C9" s="74" t="s">
        <v>115</v>
      </c>
      <c r="D9" s="76" t="str">
        <f t="shared" ref="D9" ca="1" si="16">+#REF!</f>
        <v>UNIDADES</v>
      </c>
      <c r="G9" s="126">
        <f>E11</f>
        <v>0</v>
      </c>
      <c r="H9" s="74" t="s">
        <v>115</v>
      </c>
      <c r="I9" s="76" t="str">
        <f>+D11</f>
        <v>UNIDADES</v>
      </c>
    </row>
    <row r="10" spans="2:9" ht="165" x14ac:dyDescent="0.25">
      <c r="B10" s="73">
        <f t="shared" ref="B10" ca="1" si="17">#REF!</f>
        <v>124</v>
      </c>
      <c r="C10" s="74" t="s">
        <v>125</v>
      </c>
      <c r="D10" s="100" t="str">
        <f t="shared" ref="D10" ca="1" si="18">+#REF!</f>
        <v>UNIDADES</v>
      </c>
      <c r="G10" s="126">
        <f>E19</f>
        <v>2.4554455445544555E-2</v>
      </c>
      <c r="H10" s="74" t="s">
        <v>125</v>
      </c>
      <c r="I10" s="100" t="str">
        <f>+D19</f>
        <v>UNIDADES</v>
      </c>
    </row>
    <row r="11" spans="2:9" ht="90" x14ac:dyDescent="0.25">
      <c r="B11" s="73">
        <f t="shared" ref="B11" ca="1" si="19">#REF!</f>
        <v>214</v>
      </c>
      <c r="C11" s="74" t="s">
        <v>124</v>
      </c>
      <c r="D11" s="100" t="str">
        <f t="shared" ref="D11" ca="1" si="20">+#REF!</f>
        <v>UNIDADES</v>
      </c>
      <c r="G11" s="126">
        <f>E20</f>
        <v>0.71333333333333337</v>
      </c>
      <c r="H11" s="74" t="s">
        <v>124</v>
      </c>
      <c r="I11" s="100" t="str">
        <f>+D20</f>
        <v>UNIDADES</v>
      </c>
    </row>
    <row r="12" spans="2:9" ht="120" x14ac:dyDescent="0.25">
      <c r="B12" s="73">
        <f t="shared" ref="B12" ca="1" si="21">#REF!</f>
        <v>89</v>
      </c>
      <c r="C12" s="74" t="s">
        <v>128</v>
      </c>
      <c r="D12" s="100" t="str">
        <f t="shared" ref="D12" ca="1" si="22">+#REF!</f>
        <v>UNIDADES</v>
      </c>
      <c r="G12" s="126">
        <f>E22</f>
        <v>0.19777777777777777</v>
      </c>
      <c r="H12" s="74" t="s">
        <v>128</v>
      </c>
      <c r="I12" s="100" t="str">
        <f>+D22</f>
        <v>UNIDADES</v>
      </c>
    </row>
    <row r="13" spans="2:9" ht="105" x14ac:dyDescent="0.25">
      <c r="B13" s="73">
        <f t="shared" ref="B13" ca="1" si="23">#REF!</f>
        <v>136</v>
      </c>
      <c r="C13" s="74" t="s">
        <v>131</v>
      </c>
      <c r="D13" s="100" t="str">
        <f t="shared" ref="D13" ca="1" si="24">+#REF!</f>
        <v>UNIDADES</v>
      </c>
      <c r="G13" s="126">
        <f>E23</f>
        <v>0.38857142857142857</v>
      </c>
      <c r="H13" s="74" t="s">
        <v>131</v>
      </c>
      <c r="I13" s="100" t="str">
        <f>+D23</f>
        <v>UNIDADES</v>
      </c>
    </row>
    <row r="14" spans="2:9" ht="75" x14ac:dyDescent="0.25">
      <c r="B14" s="73">
        <f t="shared" ref="B14" ca="1" si="25">#REF!</f>
        <v>1372</v>
      </c>
      <c r="C14" s="74" t="s">
        <v>142</v>
      </c>
      <c r="D14" s="100" t="str">
        <f t="shared" ref="D14" ca="1" si="26">+#REF!</f>
        <v>UNIDADES</v>
      </c>
      <c r="G14" s="126">
        <f>E39</f>
        <v>0.26103500761035009</v>
      </c>
      <c r="H14" s="74" t="s">
        <v>142</v>
      </c>
      <c r="I14" s="100" t="str">
        <f>+D39</f>
        <v>UNIDADES</v>
      </c>
    </row>
    <row r="15" spans="2:9" ht="105" x14ac:dyDescent="0.25">
      <c r="B15" s="73">
        <f t="shared" ref="B15" ca="1" si="27">#REF!</f>
        <v>485</v>
      </c>
      <c r="C15" s="74" t="s">
        <v>145</v>
      </c>
      <c r="D15" s="100" t="str">
        <f t="shared" ref="D15" ca="1" si="28">+#REF!</f>
        <v xml:space="preserve">UNIDADES </v>
      </c>
      <c r="G15" s="126">
        <f>E41</f>
        <v>0.51377118644067798</v>
      </c>
      <c r="H15" s="74" t="s">
        <v>145</v>
      </c>
      <c r="I15" s="100" t="str">
        <f>+D41</f>
        <v xml:space="preserve">UNIDADES </v>
      </c>
    </row>
    <row r="16" spans="2:9" ht="77.25" x14ac:dyDescent="0.25">
      <c r="B16" s="77">
        <f t="shared" ref="B16" ca="1" si="29">#REF!</f>
        <v>0</v>
      </c>
      <c r="C16" s="78" t="s">
        <v>107</v>
      </c>
      <c r="D16" s="79" t="str">
        <f t="shared" ref="D16" ca="1" si="30">+#REF!</f>
        <v>CONTROL ESCOLAR</v>
      </c>
      <c r="G16" s="126">
        <f>E4</f>
        <v>0</v>
      </c>
      <c r="H16" s="78" t="s">
        <v>107</v>
      </c>
      <c r="I16" s="79" t="str">
        <f>+D4</f>
        <v>CONTROL ESCOLAR</v>
      </c>
    </row>
    <row r="17" spans="2:9" ht="120" x14ac:dyDescent="0.25">
      <c r="B17" s="77">
        <f t="shared" ref="B17" ca="1" si="31">#REF!</f>
        <v>95</v>
      </c>
      <c r="C17" s="80" t="s">
        <v>109</v>
      </c>
      <c r="D17" s="81" t="str">
        <f t="shared" ref="D17" ca="1" si="32">+#REF!</f>
        <v>CONTROL ESCOLAR</v>
      </c>
      <c r="G17" s="126">
        <f>E6</f>
        <v>7.9166666666666663E-2</v>
      </c>
      <c r="H17" s="80" t="s">
        <v>109</v>
      </c>
      <c r="I17" s="81" t="str">
        <f>+D6</f>
        <v>CONTROL ESCOLAR</v>
      </c>
    </row>
    <row r="18" spans="2:9" ht="195" x14ac:dyDescent="0.25">
      <c r="B18" s="82">
        <f t="shared" ref="B18" ca="1" si="33">#REF!</f>
        <v>6</v>
      </c>
      <c r="C18" s="83" t="s">
        <v>116</v>
      </c>
      <c r="D18" s="84" t="str">
        <f t="shared" ref="D18" ca="1" si="34">+#REF!</f>
        <v>UNIDADES E INVESTIGACIÓN</v>
      </c>
      <c r="G18" s="126">
        <f>E12</f>
        <v>0.12</v>
      </c>
      <c r="H18" s="83" t="s">
        <v>116</v>
      </c>
      <c r="I18" s="84" t="str">
        <f>+D12</f>
        <v>UNIDADES E INVESTIGACIÓN</v>
      </c>
    </row>
    <row r="19" spans="2:9" ht="180" x14ac:dyDescent="0.25">
      <c r="B19" s="82">
        <f t="shared" ref="B19" ca="1" si="35">#REF!</f>
        <v>9</v>
      </c>
      <c r="C19" s="83" t="s">
        <v>119</v>
      </c>
      <c r="D19" s="84" t="str">
        <f t="shared" ref="D19" ca="1" si="36">+#REF!</f>
        <v>UNIDADES E INVESTIGACIÓN</v>
      </c>
      <c r="G19" s="126">
        <f>E13</f>
        <v>0.13432835820895522</v>
      </c>
      <c r="H19" s="83" t="s">
        <v>119</v>
      </c>
      <c r="I19" s="84" t="str">
        <f>+D13</f>
        <v>UNIDADES E INVESTIGACIÓN</v>
      </c>
    </row>
    <row r="20" spans="2:9" ht="105" x14ac:dyDescent="0.25">
      <c r="B20" s="85">
        <f t="shared" ref="B20" ca="1" si="37">#REF!</f>
        <v>451</v>
      </c>
      <c r="C20" s="86" t="s">
        <v>135</v>
      </c>
      <c r="D20" s="87" t="str">
        <f t="shared" ref="D20" ca="1" si="38">+#REF!</f>
        <v>UNIDADES/LICENCIATURA</v>
      </c>
      <c r="G20" s="126">
        <f>E29</f>
        <v>0.69384615384615389</v>
      </c>
      <c r="H20" s="86" t="s">
        <v>135</v>
      </c>
      <c r="I20" s="87" t="str">
        <f>+D29</f>
        <v>UNIDADES/LICENCIATURA</v>
      </c>
    </row>
    <row r="21" spans="2:9" ht="120" x14ac:dyDescent="0.25">
      <c r="B21" s="85">
        <f t="shared" ref="B21" ca="1" si="39">#REF!</f>
        <v>84</v>
      </c>
      <c r="C21" s="86" t="s">
        <v>136</v>
      </c>
      <c r="D21" s="87" t="str">
        <f t="shared" ref="D21" ca="1" si="40">+#REF!</f>
        <v>UNIDADES/LICENCIATURA</v>
      </c>
      <c r="G21" s="126">
        <f>E30</f>
        <v>0.16470588235294117</v>
      </c>
      <c r="H21" s="86" t="s">
        <v>136</v>
      </c>
      <c r="I21" s="87" t="str">
        <f>+D30</f>
        <v>UNIDADES/LICENCIATURA</v>
      </c>
    </row>
    <row r="22" spans="2:9" ht="90" x14ac:dyDescent="0.25">
      <c r="B22" s="85">
        <f t="shared" ref="B22" ca="1" si="41">#REF!</f>
        <v>188</v>
      </c>
      <c r="C22" s="86" t="s">
        <v>120</v>
      </c>
      <c r="D22" s="87" t="str">
        <f t="shared" ref="D22" ca="1" si="42">+#REF!</f>
        <v>CONOCER</v>
      </c>
      <c r="G22" s="126">
        <f>E14</f>
        <v>0.188</v>
      </c>
      <c r="H22" s="86" t="s">
        <v>120</v>
      </c>
      <c r="I22" s="87" t="str">
        <f>+D14</f>
        <v>CONOCER</v>
      </c>
    </row>
    <row r="23" spans="2:9" ht="96.75" x14ac:dyDescent="0.25">
      <c r="B23" s="88">
        <f t="shared" ref="B23" ca="1" si="43">#REF!</f>
        <v>164</v>
      </c>
      <c r="C23" s="89" t="s">
        <v>121</v>
      </c>
      <c r="D23" s="90" t="str">
        <f t="shared" ref="D23" ca="1" si="44">+#REF!</f>
        <v>UNIDADES Y RECURSOS HUMANOS</v>
      </c>
      <c r="G23" s="126">
        <f>E46</f>
        <v>0.34358047016274862</v>
      </c>
      <c r="H23" s="89" t="s">
        <v>150</v>
      </c>
      <c r="I23" s="90" t="str">
        <f>+D46</f>
        <v>RECURSOS HUMANOS</v>
      </c>
    </row>
    <row r="24" spans="2:9" ht="90" x14ac:dyDescent="0.25">
      <c r="B24" s="88">
        <f t="shared" ref="B24" ca="1" si="45">#REF!</f>
        <v>190</v>
      </c>
      <c r="C24" s="89" t="s">
        <v>150</v>
      </c>
      <c r="D24" s="90" t="str">
        <f t="shared" ref="D24" ca="1" si="46">+#REF!</f>
        <v>RECURSOS HUMANOS</v>
      </c>
      <c r="G24" s="126">
        <f>E47</f>
        <v>0.53672316384180796</v>
      </c>
      <c r="H24" s="89" t="s">
        <v>150</v>
      </c>
      <c r="I24" s="90" t="str">
        <f>+D47</f>
        <v>RECURSOS HUMANOS</v>
      </c>
    </row>
    <row r="25" spans="2:9" ht="96.75" x14ac:dyDescent="0.25">
      <c r="B25" s="88">
        <f t="shared" ref="B25" ca="1" si="47">#REF!</f>
        <v>190</v>
      </c>
      <c r="C25" s="89" t="s">
        <v>150</v>
      </c>
      <c r="D25" s="90" t="str">
        <f t="shared" ref="D25" ca="1" si="48">+#REF!</f>
        <v>RECURSOS HUMANOS</v>
      </c>
      <c r="G25" s="126">
        <f>E15</f>
        <v>0.33198380566801622</v>
      </c>
      <c r="H25" s="89" t="s">
        <v>121</v>
      </c>
      <c r="I25" s="90" t="str">
        <f>+D15</f>
        <v>UNIDADES Y RECURSOS HUMANOS</v>
      </c>
    </row>
    <row r="26" spans="2:9" ht="90" x14ac:dyDescent="0.25">
      <c r="B26" s="88">
        <f t="shared" ref="B26" ca="1" si="49">#REF!</f>
        <v>2413</v>
      </c>
      <c r="C26" s="89" t="s">
        <v>152</v>
      </c>
      <c r="D26" s="90" t="str">
        <f t="shared" ref="D26" ca="1" si="50">+#REF!</f>
        <v>RECURSOS HUMANOS</v>
      </c>
      <c r="G26" s="126">
        <f>E49</f>
        <v>0.35732267140530133</v>
      </c>
      <c r="H26" s="89" t="s">
        <v>152</v>
      </c>
      <c r="I26" s="90" t="str">
        <f>+D49</f>
        <v>RECURSOS HUMANOS</v>
      </c>
    </row>
    <row r="27" spans="2:9" ht="150" x14ac:dyDescent="0.25">
      <c r="B27" s="91">
        <f t="shared" ref="B27" ca="1" si="51">#REF!</f>
        <v>108</v>
      </c>
      <c r="C27" s="92" t="s">
        <v>122</v>
      </c>
      <c r="D27" s="93" t="str">
        <f t="shared" ref="D27" ca="1" si="52">+#REF!</f>
        <v>EQUIDAD E IGUALDAD DE GENERO</v>
      </c>
      <c r="G27" s="126">
        <f>E16</f>
        <v>0.39416058394160586</v>
      </c>
      <c r="H27" s="92" t="s">
        <v>122</v>
      </c>
      <c r="I27" s="93" t="str">
        <f>+D16</f>
        <v>EQUIDAD E IGUALDAD DE GENERO</v>
      </c>
    </row>
    <row r="28" spans="2:9" ht="94.5" x14ac:dyDescent="0.25">
      <c r="B28" s="101">
        <f t="shared" ref="B28" ca="1" si="53">#REF!</f>
        <v>1107</v>
      </c>
      <c r="C28" s="102" t="s">
        <v>127</v>
      </c>
      <c r="D28" s="103" t="str">
        <f t="shared" ref="D28" ca="1" si="54">+#REF!</f>
        <v>DIFUSION/UNIDADES</v>
      </c>
      <c r="G28" s="126">
        <f>E21</f>
        <v>1.3178571428571428</v>
      </c>
      <c r="H28" s="102" t="s">
        <v>127</v>
      </c>
      <c r="I28" s="103" t="str">
        <f>+D21</f>
        <v>DIFUSION/UNIDADES</v>
      </c>
    </row>
    <row r="29" spans="2:9" ht="150" x14ac:dyDescent="0.25">
      <c r="B29" s="107">
        <f t="shared" ref="B29" ca="1" si="55">#REF!</f>
        <v>39</v>
      </c>
      <c r="C29" s="108" t="s">
        <v>130</v>
      </c>
      <c r="D29" s="109" t="str">
        <f t="shared" ref="D29" ca="1" si="56">+#REF!</f>
        <v>VINCULACION/UNIDADES</v>
      </c>
      <c r="G29" s="126">
        <f>E25</f>
        <v>0.33913043478260868</v>
      </c>
      <c r="H29" s="108" t="s">
        <v>130</v>
      </c>
      <c r="I29" s="109" t="str">
        <f>+D25</f>
        <v>VINCULACION/UNIDADES</v>
      </c>
    </row>
    <row r="30" spans="2:9" ht="210" x14ac:dyDescent="0.25">
      <c r="B30" s="107">
        <f t="shared" ref="B30" ca="1" si="57">#REF!</f>
        <v>301</v>
      </c>
      <c r="C30" s="108" t="s">
        <v>132</v>
      </c>
      <c r="D30" s="110" t="str">
        <f t="shared" ref="D30" ca="1" si="58">+#REF!</f>
        <v>VINCULACION/UNIDADES</v>
      </c>
      <c r="G30" s="126">
        <f>E26</f>
        <v>0.66888888888888887</v>
      </c>
      <c r="H30" s="108" t="s">
        <v>132</v>
      </c>
      <c r="I30" s="110" t="str">
        <f>+D26</f>
        <v>VINCULACION/UNIDADES</v>
      </c>
    </row>
    <row r="31" spans="2:9" ht="135" x14ac:dyDescent="0.25">
      <c r="B31" s="107">
        <f t="shared" ref="B31" ca="1" si="59">#REF!</f>
        <v>0</v>
      </c>
      <c r="C31" s="108" t="s">
        <v>133</v>
      </c>
      <c r="D31" s="110" t="str">
        <f t="shared" ref="D31" ca="1" si="60">+#REF!</f>
        <v>VINCULACION/UNIDADES</v>
      </c>
      <c r="G31" s="126">
        <f>E27</f>
        <v>0</v>
      </c>
      <c r="H31" s="108" t="s">
        <v>133</v>
      </c>
      <c r="I31" s="110" t="str">
        <f>+D27</f>
        <v>VINCULACION/UNIDADES</v>
      </c>
    </row>
    <row r="32" spans="2:9" ht="210" x14ac:dyDescent="0.25">
      <c r="B32" s="107">
        <f t="shared" ref="B32" ca="1" si="61">#REF!</f>
        <v>2</v>
      </c>
      <c r="C32" s="108" t="s">
        <v>134</v>
      </c>
      <c r="D32" s="110" t="str">
        <f t="shared" ref="D32" ca="1" si="62">+#REF!</f>
        <v>VINCULACION/UNIDADES</v>
      </c>
      <c r="G32" s="126">
        <f>E28</f>
        <v>0.5</v>
      </c>
      <c r="H32" s="108" t="s">
        <v>134</v>
      </c>
      <c r="I32" s="110" t="str">
        <f>+D28</f>
        <v>VINCULACION/UNIDADES</v>
      </c>
    </row>
    <row r="33" spans="2:9" ht="150" x14ac:dyDescent="0.25">
      <c r="B33" s="111">
        <f t="shared" ref="B33" ca="1" si="63">#REF!</f>
        <v>4325</v>
      </c>
      <c r="C33" s="112" t="s">
        <v>138</v>
      </c>
      <c r="D33" s="113" t="str">
        <f t="shared" ref="D33" ca="1" si="64">+#REF!</f>
        <v>CONTRO ESCOLAR</v>
      </c>
      <c r="G33" s="126">
        <f>E35</f>
        <v>0.95983133599644921</v>
      </c>
      <c r="H33" s="112" t="s">
        <v>138</v>
      </c>
      <c r="I33" s="113" t="str">
        <f>+D35</f>
        <v>CONTRO ESCOLAR</v>
      </c>
    </row>
    <row r="34" spans="2:9" ht="90" x14ac:dyDescent="0.25">
      <c r="B34" s="111">
        <f t="shared" ref="B34" ca="1" si="65">#REF!</f>
        <v>4325</v>
      </c>
      <c r="C34" s="112" t="s">
        <v>139</v>
      </c>
      <c r="D34" s="113" t="str">
        <f t="shared" ref="D34" ca="1" si="66">+#REF!</f>
        <v>CONTRO ESCOLAR</v>
      </c>
      <c r="G34" s="126">
        <f>E36</f>
        <v>0.95983133599644921</v>
      </c>
      <c r="H34" s="112" t="s">
        <v>139</v>
      </c>
      <c r="I34" s="113" t="str">
        <f>+D36</f>
        <v>CONTRO ESCOLAR</v>
      </c>
    </row>
    <row r="35" spans="2:9" ht="150" x14ac:dyDescent="0.25">
      <c r="B35" s="111">
        <f t="shared" ref="B35" ca="1" si="67">#REF!</f>
        <v>1310</v>
      </c>
      <c r="C35" s="112" t="s">
        <v>140</v>
      </c>
      <c r="D35" s="113" t="str">
        <f t="shared" ref="D35" ca="1" si="68">+#REF!</f>
        <v>CONTRO ESCOLAR</v>
      </c>
      <c r="G35" s="126">
        <f>E37</f>
        <v>0.79058539529269767</v>
      </c>
      <c r="H35" s="112" t="s">
        <v>140</v>
      </c>
      <c r="I35" s="113" t="str">
        <f>+D37</f>
        <v>CONTRO ESCOLAR</v>
      </c>
    </row>
    <row r="36" spans="2:9" ht="73.5" x14ac:dyDescent="0.25">
      <c r="B36" s="111">
        <f t="shared" ref="B36" ca="1" si="69">#REF!</f>
        <v>0</v>
      </c>
      <c r="C36" s="112" t="s">
        <v>141</v>
      </c>
      <c r="D36" s="113" t="str">
        <f t="shared" ref="D36" ca="1" si="70">+#REF!</f>
        <v>CONTRO ESCOLAR</v>
      </c>
      <c r="G36" s="126">
        <f>E38</f>
        <v>0</v>
      </c>
      <c r="H36" s="112" t="s">
        <v>141</v>
      </c>
      <c r="I36" s="113" t="str">
        <f>+D38</f>
        <v>CONTRO ESCOLAR</v>
      </c>
    </row>
    <row r="38" spans="2:9" ht="105" x14ac:dyDescent="0.25">
      <c r="B38" s="97">
        <f t="shared" ref="B38" ca="1" si="71">#REF!</f>
        <v>0</v>
      </c>
      <c r="C38" s="98" t="s">
        <v>126</v>
      </c>
      <c r="D38" s="99" t="str">
        <f t="shared" ref="D38" ca="1" si="72">+#REF!</f>
        <v>SISTEMAS Y REDES</v>
      </c>
      <c r="G38" s="126">
        <f>E18</f>
        <v>0</v>
      </c>
      <c r="H38" s="98" t="s">
        <v>126</v>
      </c>
      <c r="I38" s="99" t="str">
        <f>+D18</f>
        <v>SISTEMAS Y REDES</v>
      </c>
    </row>
    <row r="39" spans="2:9" ht="90" x14ac:dyDescent="0.25">
      <c r="B39" s="97">
        <f t="shared" ref="B39" ca="1" si="73">#REF!</f>
        <v>176</v>
      </c>
      <c r="C39" s="98" t="s">
        <v>143</v>
      </c>
      <c r="D39" s="99" t="str">
        <f t="shared" ref="D39" ca="1" si="74">+#REF!</f>
        <v>SISTEMAS Y REDES</v>
      </c>
      <c r="G39" s="126">
        <f>E40</f>
        <v>0.36743215031315241</v>
      </c>
      <c r="H39" s="98" t="s">
        <v>143</v>
      </c>
      <c r="I39" s="99" t="str">
        <f>+D40</f>
        <v>SISTEMAS Y REDES</v>
      </c>
    </row>
    <row r="40" spans="2:9" ht="105" x14ac:dyDescent="0.25">
      <c r="B40" s="104">
        <f t="shared" ref="B40" ca="1" si="75">#REF!</f>
        <v>0</v>
      </c>
      <c r="C40" s="105" t="s">
        <v>129</v>
      </c>
      <c r="D40" s="106" t="str">
        <f t="shared" ref="D40" ca="1" si="76">+#REF!</f>
        <v>EDITORIAL</v>
      </c>
      <c r="G40" s="126">
        <f>E24</f>
        <v>0</v>
      </c>
      <c r="H40" s="105" t="s">
        <v>129</v>
      </c>
      <c r="I40" s="106" t="str">
        <f>+D24</f>
        <v>EDITORIAL</v>
      </c>
    </row>
    <row r="41" spans="2:9" ht="135" x14ac:dyDescent="0.25">
      <c r="B41" s="104">
        <f t="shared" ref="B41" ca="1" si="77">#REF!</f>
        <v>6</v>
      </c>
      <c r="C41" s="105" t="s">
        <v>149</v>
      </c>
      <c r="D41" s="106" t="str">
        <f t="shared" ref="D41" ca="1" si="78">+#REF!</f>
        <v>EDITORIAL</v>
      </c>
      <c r="G41" s="126">
        <f>E45</f>
        <v>0.66666666666666663</v>
      </c>
      <c r="H41" s="105" t="s">
        <v>149</v>
      </c>
      <c r="I41" s="106" t="str">
        <f>+D45</f>
        <v>EDITORIAL</v>
      </c>
    </row>
    <row r="42" spans="2:9" ht="60" x14ac:dyDescent="0.25">
      <c r="B42" s="94">
        <f t="shared" ref="B42" ca="1" si="79">#REF!</f>
        <v>0</v>
      </c>
      <c r="C42" s="95" t="s">
        <v>123</v>
      </c>
      <c r="D42" s="96" t="str">
        <f t="shared" ref="D42" ca="1" si="80">+#REF!</f>
        <v>ADQUISICIONES Y SERVICIOS</v>
      </c>
      <c r="G42" s="126">
        <f>E17</f>
        <v>0</v>
      </c>
      <c r="H42" s="95" t="s">
        <v>123</v>
      </c>
      <c r="I42" s="96" t="str">
        <f>+D17</f>
        <v>ADQUISICIONES Y SERVICIOS</v>
      </c>
    </row>
    <row r="43" spans="2:9" ht="285" x14ac:dyDescent="0.25">
      <c r="B43" s="117">
        <f t="shared" ref="B43" ca="1" si="81">#REF!</f>
        <v>327</v>
      </c>
      <c r="C43" s="118" t="s">
        <v>147</v>
      </c>
      <c r="D43" s="119" t="str">
        <f t="shared" ref="D43" ca="1" si="82">+#REF!</f>
        <v>COMUNICACIÓN SOCIAL</v>
      </c>
      <c r="G43" s="126">
        <f>E43</f>
        <v>6.1121495327102801E-2</v>
      </c>
      <c r="H43" s="118" t="s">
        <v>147</v>
      </c>
      <c r="I43" s="119" t="str">
        <f t="shared" ref="I43:I44" si="83">+D43</f>
        <v>COMUNICACIÓN SOCIAL</v>
      </c>
    </row>
    <row r="44" spans="2:9" ht="120" x14ac:dyDescent="0.25">
      <c r="B44" s="117">
        <f t="shared" ref="B44" ca="1" si="84">#REF!</f>
        <v>14</v>
      </c>
      <c r="C44" s="118" t="s">
        <v>148</v>
      </c>
      <c r="D44" s="119" t="str">
        <f t="shared" ref="D44" ca="1" si="85">+#REF!</f>
        <v>COMUNICACIÓN SOCIAL</v>
      </c>
      <c r="G44" s="126">
        <f>E44</f>
        <v>0.31111111111111112</v>
      </c>
      <c r="H44" s="118" t="s">
        <v>148</v>
      </c>
      <c r="I44" s="119" t="str">
        <f t="shared" si="83"/>
        <v>COMUNICACIÓN SOCIAL</v>
      </c>
    </row>
    <row r="45" spans="2:9" ht="60" x14ac:dyDescent="0.25">
      <c r="B45" s="114">
        <f t="shared" ref="B45" ca="1" si="86">#REF!</f>
        <v>0</v>
      </c>
      <c r="C45" s="115" t="s">
        <v>146</v>
      </c>
      <c r="D45" s="116" t="str">
        <f t="shared" ref="D45" ca="1" si="87">+#REF!</f>
        <v>BECAS</v>
      </c>
      <c r="G45" s="126">
        <f>E42</f>
        <v>0</v>
      </c>
      <c r="H45" s="115" t="s">
        <v>146</v>
      </c>
      <c r="I45" s="116" t="str">
        <f>+D42</f>
        <v>BECAS</v>
      </c>
    </row>
    <row r="46" spans="2:9" ht="210" x14ac:dyDescent="0.25">
      <c r="B46" s="120">
        <f t="shared" ref="B46" ca="1" si="88">#REF!</f>
        <v>5</v>
      </c>
      <c r="C46" s="121" t="s">
        <v>153</v>
      </c>
      <c r="D46" s="122" t="str">
        <f t="shared" ref="D46" ca="1" si="89">+#REF!</f>
        <v>SECRETARIA ADMINISTRATIVA</v>
      </c>
      <c r="G46" s="126">
        <f>E50</f>
        <v>0.22727272727272727</v>
      </c>
      <c r="H46" s="121" t="s">
        <v>153</v>
      </c>
      <c r="I46" s="122" t="str">
        <f>+D50</f>
        <v>SECRETARIA ADMINISTRATIVA</v>
      </c>
    </row>
    <row r="47" spans="2:9" ht="165" x14ac:dyDescent="0.25">
      <c r="B47" s="111">
        <f t="shared" ref="B47" ca="1" si="90">#REF!</f>
        <v>4325</v>
      </c>
      <c r="C47" s="112" t="s">
        <v>151</v>
      </c>
      <c r="D47" s="113" t="str">
        <f t="shared" ref="D47" ca="1" si="91">+#REF!</f>
        <v>CONTRO ESCOLAR</v>
      </c>
      <c r="G47" s="126">
        <f>E48</f>
        <v>0.95983133599644921</v>
      </c>
      <c r="H47" s="112" t="s">
        <v>151</v>
      </c>
      <c r="I47" s="113" t="str">
        <f>+D48</f>
        <v>CONTRO ESCOLAR</v>
      </c>
    </row>
    <row r="48" spans="2:9" ht="180" x14ac:dyDescent="0.25">
      <c r="B48" s="123">
        <f t="shared" ref="B48" ca="1" si="92">#REF!</f>
        <v>1</v>
      </c>
      <c r="C48" s="124" t="s">
        <v>154</v>
      </c>
      <c r="D48" s="125" t="str">
        <f t="shared" ref="D48" ca="1" si="93">+#REF!</f>
        <v>JURÍDICO</v>
      </c>
      <c r="G48" s="126">
        <f>E51</f>
        <v>0.16666666666666666</v>
      </c>
      <c r="H48" s="124" t="s">
        <v>154</v>
      </c>
      <c r="I48" s="125" t="str">
        <f>+D51</f>
        <v>JURÍDICO</v>
      </c>
    </row>
    <row r="49" spans="2:9" ht="165" x14ac:dyDescent="0.25">
      <c r="B49" s="72">
        <f t="shared" ref="B49" ca="1" si="94">#REF!</f>
        <v>94.44</v>
      </c>
      <c r="C49" s="60" t="s">
        <v>155</v>
      </c>
      <c r="D49" s="69" t="str">
        <f t="shared" ref="D49" ca="1" si="95">+#REF!</f>
        <v>PRESUPUESTO Y TRANSPARENCIA</v>
      </c>
      <c r="G49" s="126">
        <f>E52</f>
        <v>0.94440000000000002</v>
      </c>
      <c r="H49" s="60" t="s">
        <v>155</v>
      </c>
      <c r="I49" s="69" t="str">
        <f>+D52</f>
        <v>PRESUPUESTO Y TRANSPARENCIA</v>
      </c>
    </row>
    <row r="53" spans="2:9" x14ac:dyDescent="0.25">
      <c r="G53" s="2"/>
      <c r="H53" s="55"/>
      <c r="I53" s="1"/>
    </row>
    <row r="54" spans="2:9" x14ac:dyDescent="0.25">
      <c r="G54" s="2"/>
      <c r="H54" s="55"/>
      <c r="I5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Hoja2</vt:lpstr>
      <vt:lpstr>Hoja1!Área_de_impresión</vt:lpstr>
      <vt:lpstr>'Hoja1 (2)'!Área_de_impresión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2023-01-23T19:36:45Z</cp:lastPrinted>
  <dcterms:created xsi:type="dcterms:W3CDTF">2022-09-06T14:32:09Z</dcterms:created>
  <dcterms:modified xsi:type="dcterms:W3CDTF">2023-04-25T21:23:29Z</dcterms:modified>
</cp:coreProperties>
</file>