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NECH\Desktop\Mecanismo de control\2023\"/>
    </mc:Choice>
  </mc:AlternateContent>
  <bookViews>
    <workbookView xWindow="0" yWindow="0" windowWidth="28650" windowHeight="11700" activeTab="1"/>
  </bookViews>
  <sheets>
    <sheet name="Hoja2" sheetId="3" r:id="rId1"/>
    <sheet name="informe" sheetId="5" r:id="rId2"/>
  </sheets>
  <definedNames>
    <definedName name="_xlnm.Print_Area" localSheetId="1">informe!$A$7:$G$36</definedName>
  </definedNames>
  <calcPr calcId="152511" calcMode="manual" refMode="R1C1" iterateCount="133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5" l="1"/>
  <c r="G18" i="5"/>
  <c r="G17" i="5"/>
  <c r="G16" i="5"/>
  <c r="G15" i="5"/>
  <c r="G14" i="5"/>
  <c r="G13" i="5"/>
  <c r="G12" i="5"/>
  <c r="G11" i="5"/>
  <c r="G10" i="5"/>
  <c r="G9" i="5"/>
  <c r="G8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58" i="5"/>
  <c r="E44" i="5"/>
  <c r="E43" i="5"/>
  <c r="E42" i="5"/>
  <c r="E41" i="5"/>
  <c r="E9" i="5"/>
  <c r="E8" i="5"/>
  <c r="G63" i="5"/>
  <c r="G62" i="5"/>
  <c r="A60" i="5"/>
  <c r="G58" i="5"/>
  <c r="G57" i="5"/>
  <c r="G56" i="5"/>
  <c r="G55" i="5"/>
  <c r="K54" i="5"/>
  <c r="I54" i="5"/>
  <c r="G54" i="5"/>
  <c r="K53" i="5"/>
  <c r="I53" i="5"/>
  <c r="G53" i="5"/>
  <c r="K52" i="5"/>
  <c r="I52" i="5"/>
  <c r="G52" i="5"/>
  <c r="K51" i="5"/>
  <c r="I51" i="5"/>
  <c r="G51" i="5"/>
  <c r="K50" i="5"/>
  <c r="I50" i="5"/>
  <c r="G50" i="5"/>
  <c r="K49" i="5"/>
  <c r="I49" i="5"/>
  <c r="G49" i="5"/>
  <c r="K48" i="5"/>
  <c r="I48" i="5"/>
  <c r="G48" i="5"/>
  <c r="K47" i="5"/>
  <c r="I47" i="5"/>
  <c r="G47" i="5"/>
  <c r="K46" i="5"/>
  <c r="I46" i="5"/>
  <c r="G46" i="5"/>
  <c r="K45" i="5"/>
  <c r="I45" i="5"/>
  <c r="G45" i="5"/>
  <c r="K44" i="5"/>
  <c r="I44" i="5"/>
  <c r="G44" i="5"/>
  <c r="K43" i="5"/>
  <c r="I43" i="5"/>
  <c r="G43" i="5"/>
  <c r="K42" i="5"/>
  <c r="I42" i="5"/>
  <c r="G42" i="5"/>
  <c r="K41" i="5"/>
  <c r="I41" i="5"/>
  <c r="G41" i="5"/>
  <c r="K40" i="5"/>
  <c r="I40" i="5"/>
  <c r="K39" i="5"/>
  <c r="I39" i="5"/>
  <c r="K38" i="5"/>
  <c r="I38" i="5"/>
  <c r="K37" i="5"/>
  <c r="I37" i="5"/>
  <c r="K36" i="5"/>
  <c r="I36" i="5"/>
  <c r="G36" i="5"/>
  <c r="K35" i="5"/>
  <c r="I35" i="5"/>
  <c r="G35" i="5"/>
  <c r="K34" i="5"/>
  <c r="I34" i="5"/>
  <c r="G34" i="5"/>
  <c r="K33" i="5"/>
  <c r="I33" i="5"/>
  <c r="G33" i="5"/>
  <c r="K32" i="5"/>
  <c r="I32" i="5"/>
  <c r="G32" i="5"/>
  <c r="K31" i="5"/>
  <c r="I31" i="5"/>
  <c r="G31" i="5"/>
  <c r="K30" i="5"/>
  <c r="I30" i="5"/>
  <c r="G30" i="5"/>
  <c r="K29" i="5"/>
  <c r="I29" i="5"/>
  <c r="G29" i="5"/>
  <c r="K28" i="5"/>
  <c r="I28" i="5"/>
  <c r="G28" i="5"/>
  <c r="K27" i="5"/>
  <c r="I27" i="5"/>
  <c r="G27" i="5"/>
  <c r="K26" i="5"/>
  <c r="I26" i="5"/>
  <c r="G26" i="5"/>
  <c r="K25" i="5"/>
  <c r="I25" i="5"/>
  <c r="G25" i="5"/>
  <c r="K24" i="5"/>
  <c r="I24" i="5"/>
  <c r="G24" i="5"/>
  <c r="K23" i="5"/>
  <c r="I23" i="5"/>
  <c r="G23" i="5"/>
  <c r="K22" i="5"/>
  <c r="I22" i="5"/>
  <c r="G22" i="5"/>
  <c r="K21" i="5"/>
  <c r="I21" i="5"/>
  <c r="G21" i="5"/>
  <c r="K20" i="5"/>
  <c r="I20" i="5"/>
  <c r="G20" i="5"/>
  <c r="K19" i="5"/>
  <c r="I19" i="5"/>
  <c r="K18" i="5"/>
  <c r="I18" i="5"/>
  <c r="K17" i="5"/>
  <c r="I17" i="5"/>
  <c r="K16" i="5"/>
  <c r="I16" i="5"/>
  <c r="K15" i="5"/>
  <c r="I15" i="5"/>
  <c r="K14" i="5"/>
  <c r="I14" i="5"/>
  <c r="K13" i="5"/>
  <c r="I13" i="5"/>
  <c r="K12" i="5"/>
  <c r="I12" i="5"/>
  <c r="K11" i="5"/>
  <c r="I11" i="5"/>
  <c r="K10" i="5"/>
  <c r="I10" i="5"/>
  <c r="K9" i="5"/>
  <c r="I9" i="5"/>
  <c r="K8" i="5"/>
  <c r="I8" i="5"/>
  <c r="Q2" i="5"/>
  <c r="P2" i="5"/>
  <c r="I49" i="3" l="1"/>
  <c r="G49" i="3"/>
  <c r="I48" i="3"/>
  <c r="G48" i="3"/>
  <c r="I46" i="3"/>
  <c r="G46" i="3"/>
  <c r="I26" i="3"/>
  <c r="G26" i="3"/>
  <c r="I47" i="3"/>
  <c r="G47" i="3"/>
  <c r="I24" i="3"/>
  <c r="G24" i="3"/>
  <c r="I23" i="3"/>
  <c r="G23" i="3"/>
  <c r="I41" i="3"/>
  <c r="G41" i="3"/>
  <c r="I44" i="3"/>
  <c r="G44" i="3"/>
  <c r="I43" i="3"/>
  <c r="G43" i="3"/>
  <c r="I45" i="3"/>
  <c r="G45" i="3"/>
  <c r="I15" i="3"/>
  <c r="G15" i="3"/>
  <c r="I39" i="3"/>
  <c r="G39" i="3"/>
  <c r="I14" i="3"/>
  <c r="G14" i="3"/>
  <c r="I36" i="3"/>
  <c r="G36" i="3"/>
  <c r="I35" i="3"/>
  <c r="G35" i="3"/>
  <c r="I34" i="3"/>
  <c r="G34" i="3"/>
  <c r="I33" i="3"/>
  <c r="G33" i="3"/>
  <c r="I21" i="3"/>
  <c r="G21" i="3"/>
  <c r="I20" i="3"/>
  <c r="G20" i="3"/>
  <c r="I32" i="3"/>
  <c r="G32" i="3"/>
  <c r="I31" i="3"/>
  <c r="G31" i="3"/>
  <c r="I30" i="3"/>
  <c r="G30" i="3"/>
  <c r="I29" i="3"/>
  <c r="G29" i="3"/>
  <c r="I40" i="3"/>
  <c r="G40" i="3"/>
  <c r="I13" i="3"/>
  <c r="G13" i="3"/>
  <c r="I12" i="3"/>
  <c r="G12" i="3"/>
  <c r="I28" i="3"/>
  <c r="G28" i="3"/>
  <c r="I11" i="3"/>
  <c r="G11" i="3"/>
  <c r="I10" i="3"/>
  <c r="G10" i="3"/>
  <c r="I38" i="3"/>
  <c r="G38" i="3"/>
  <c r="I42" i="3"/>
  <c r="G42" i="3"/>
  <c r="I27" i="3"/>
  <c r="G27" i="3"/>
  <c r="I25" i="3"/>
  <c r="G25" i="3"/>
  <c r="I22" i="3"/>
  <c r="G22" i="3"/>
  <c r="I19" i="3"/>
  <c r="G19" i="3"/>
  <c r="I18" i="3"/>
  <c r="G18" i="3"/>
  <c r="I9" i="3"/>
  <c r="G9" i="3"/>
  <c r="I8" i="3"/>
  <c r="G8" i="3"/>
  <c r="I7" i="3"/>
  <c r="G7" i="3"/>
  <c r="I6" i="3"/>
  <c r="G6" i="3"/>
  <c r="I5" i="3"/>
  <c r="G5" i="3"/>
  <c r="I17" i="3"/>
  <c r="G17" i="3"/>
  <c r="I4" i="3"/>
  <c r="G4" i="3"/>
  <c r="I16" i="3"/>
  <c r="G16" i="3"/>
  <c r="I3" i="3"/>
  <c r="G3" i="3"/>
  <c r="I2" i="3"/>
  <c r="G2" i="3"/>
  <c r="D49" i="3"/>
  <c r="B49" i="3"/>
  <c r="D48" i="3"/>
  <c r="B48" i="3"/>
  <c r="D46" i="3"/>
  <c r="B46" i="3"/>
  <c r="D26" i="3"/>
  <c r="B26" i="3"/>
  <c r="D47" i="3"/>
  <c r="B47" i="3"/>
  <c r="D25" i="3"/>
  <c r="B25" i="3"/>
  <c r="D24" i="3"/>
  <c r="B24" i="3"/>
  <c r="D41" i="3"/>
  <c r="B41" i="3"/>
  <c r="D44" i="3"/>
  <c r="B44" i="3"/>
  <c r="D43" i="3"/>
  <c r="B43" i="3"/>
  <c r="D45" i="3"/>
  <c r="B45" i="3"/>
  <c r="D15" i="3"/>
  <c r="B15" i="3"/>
  <c r="D39" i="3"/>
  <c r="B39" i="3"/>
  <c r="D14" i="3"/>
  <c r="B14" i="3"/>
  <c r="D36" i="3"/>
  <c r="B36" i="3"/>
  <c r="D35" i="3"/>
  <c r="B35" i="3"/>
  <c r="D34" i="3"/>
  <c r="B34" i="3"/>
  <c r="D33" i="3"/>
  <c r="B33" i="3"/>
  <c r="D21" i="3"/>
  <c r="B21" i="3"/>
  <c r="D20" i="3"/>
  <c r="B20" i="3"/>
  <c r="D32" i="3"/>
  <c r="B32" i="3"/>
  <c r="D31" i="3"/>
  <c r="B31" i="3"/>
  <c r="D30" i="3"/>
  <c r="B30" i="3"/>
  <c r="D29" i="3"/>
  <c r="B29" i="3"/>
  <c r="D40" i="3"/>
  <c r="B40" i="3"/>
  <c r="D13" i="3"/>
  <c r="B13" i="3"/>
  <c r="D12" i="3"/>
  <c r="B12" i="3"/>
  <c r="D28" i="3"/>
  <c r="B28" i="3"/>
  <c r="D11" i="3"/>
  <c r="B11" i="3"/>
  <c r="D10" i="3"/>
  <c r="B10" i="3"/>
  <c r="D38" i="3"/>
  <c r="B38" i="3"/>
  <c r="D42" i="3"/>
  <c r="B42" i="3"/>
  <c r="D27" i="3"/>
  <c r="B27" i="3"/>
  <c r="D23" i="3"/>
  <c r="B23" i="3"/>
  <c r="D22" i="3"/>
  <c r="B22" i="3"/>
  <c r="D19" i="3"/>
  <c r="B19" i="3"/>
  <c r="D18" i="3"/>
  <c r="B18" i="3"/>
  <c r="D9" i="3"/>
  <c r="B9" i="3"/>
  <c r="D8" i="3"/>
  <c r="B8" i="3"/>
  <c r="D7" i="3"/>
  <c r="B7" i="3"/>
  <c r="D6" i="3"/>
  <c r="B6" i="3"/>
  <c r="D5" i="3"/>
  <c r="B5" i="3"/>
  <c r="D17" i="3"/>
  <c r="B17" i="3"/>
  <c r="D4" i="3"/>
  <c r="B4" i="3"/>
  <c r="D16" i="3"/>
  <c r="B16" i="3"/>
  <c r="D3" i="3"/>
  <c r="B3" i="3"/>
  <c r="D2" i="3"/>
  <c r="B2" i="3"/>
</calcChain>
</file>

<file path=xl/sharedStrings.xml><?xml version="1.0" encoding="utf-8"?>
<sst xmlns="http://schemas.openxmlformats.org/spreadsheetml/2006/main" count="295" uniqueCount="160">
  <si>
    <t>ACTIVIDAD C0501</t>
  </si>
  <si>
    <t>COMPONENTE C05</t>
  </si>
  <si>
    <t>ACTIVIDAD C0402</t>
  </si>
  <si>
    <t>ACTIVIDAD C0401</t>
  </si>
  <si>
    <t>COMPONENTE C04</t>
  </si>
  <si>
    <t>ACTIVIDAD C0301</t>
  </si>
  <si>
    <t>COMPONENTE C03</t>
  </si>
  <si>
    <t>ACTIVIDAD C0202</t>
  </si>
  <si>
    <t>ACTIVIDAD C0201</t>
  </si>
  <si>
    <t>COMPONENTE C02</t>
  </si>
  <si>
    <t>ACTIVIDAD C0101</t>
  </si>
  <si>
    <t>COMPONENTE C01</t>
  </si>
  <si>
    <t>PROPOSITO</t>
  </si>
  <si>
    <t>FIN</t>
  </si>
  <si>
    <t>VARIACIÓN</t>
  </si>
  <si>
    <t xml:space="preserve">VALOR LOGRADO </t>
  </si>
  <si>
    <t xml:space="preserve"> META PROGRAMADA </t>
  </si>
  <si>
    <t>ACTIVIDAD C0601</t>
  </si>
  <si>
    <t>COMPONENTE C06</t>
  </si>
  <si>
    <t>ACTIVIDAD C0403</t>
  </si>
  <si>
    <t>ACTIVIDAD C0203</t>
  </si>
  <si>
    <t xml:space="preserve"> PROPÓSITO</t>
  </si>
  <si>
    <t xml:space="preserve"> FIN</t>
  </si>
  <si>
    <t>AREA RESPONSABLE</t>
  </si>
  <si>
    <t>VALOR LOGRADO</t>
  </si>
  <si>
    <t>Columna2</t>
  </si>
  <si>
    <t>Columna1</t>
  </si>
  <si>
    <t>Porcentaje de programas de la UPNECH actualizados</t>
  </si>
  <si>
    <t>Porcentaje del número del estudiantado que participan en el desarrollo de programas de calidad académica y la investigación pedagógica</t>
  </si>
  <si>
    <t>Porcentaje de tasa de reprobación en relación a la matricula total del periodo escolar</t>
  </si>
  <si>
    <t>Porcentaje  de población académica capacitada y actualizada</t>
  </si>
  <si>
    <t>Porcentaje de número e profesorado actualizado en habilidades socioemocionales docentes</t>
  </si>
  <si>
    <t>Porcentaje de número de profesorado actualizado en habilidades en TICs</t>
  </si>
  <si>
    <t>Porcentaje proyectos de investigación de generación del conocimiento desarrollados para la aplicación en la institución</t>
  </si>
  <si>
    <t>Porcentaje de personas con certificación de competencia laborales</t>
  </si>
  <si>
    <t>ACTIVIDAD C0204</t>
  </si>
  <si>
    <t>Porcentaje de personal docente y administrativos actualizados</t>
  </si>
  <si>
    <t>ACTIVIDAD C0205</t>
  </si>
  <si>
    <t>Porcentaje de personal docente y de apoyo capacitado y actualizado en temas de equidad e igualdad de genero</t>
  </si>
  <si>
    <t>ACTIVIDAD C0206</t>
  </si>
  <si>
    <t>Porcentaje de aulas requeridas y equipadas</t>
  </si>
  <si>
    <t>Porcentaje de mejoras al servicio de la tecnologia de información</t>
  </si>
  <si>
    <t>Porcentaje de la población estudiantil participando en actividades de educación integral en relación a la matricula total</t>
  </si>
  <si>
    <t>Porcentaje de población estudiantil participando en actividades deportivas</t>
  </si>
  <si>
    <t>Porcentaje de población estudiantil participanndo en eventos culturales</t>
  </si>
  <si>
    <t>Porcentaje de proyectos de intervención educativa institucionales aplicados</t>
  </si>
  <si>
    <t>Porcentaje de empleadores entrevistadas satisfechas con el desempeño de la y los estudiantes egresados</t>
  </si>
  <si>
    <t>ACTIVIDAD C0602</t>
  </si>
  <si>
    <t>Porcentaje avance en el seguimiento de egresados elaborados con respecto al aprobado</t>
  </si>
  <si>
    <t>ACTIVIDAD C0603</t>
  </si>
  <si>
    <t>ACTIVIDAD C0604</t>
  </si>
  <si>
    <t>ACTIVIDAD C0605</t>
  </si>
  <si>
    <t>Porcentaje de convenios de colaboración firmados en beneficio de la matricula gestionados con respecto a los programados</t>
  </si>
  <si>
    <t>Porcentaje a la población estudiantil que gestiona tramite de servicio social</t>
  </si>
  <si>
    <t>Porcentaje de la población estudiantil que concluyen sus practicas profesionales</t>
  </si>
  <si>
    <t>Porcentaje de Cobertura de la Universidad Pedagógica Nacional del Estado de Chihuahua(UPNECH)</t>
  </si>
  <si>
    <t>Porcentaje de  atención a la demanda social en Educación media superior</t>
  </si>
  <si>
    <t>Porentaje de absorción de población de egresados en educación media superior del estado</t>
  </si>
  <si>
    <t>Porcentaje de tramites de titulación</t>
  </si>
  <si>
    <t>Porcentaje de apoyo que se otorgan en beneficio del estudiantado</t>
  </si>
  <si>
    <t>Porcentaje de becas externas gestionadas</t>
  </si>
  <si>
    <t>Porcentaje de asistencia a las actividades de difusión,divulgación y extensión como transmisiones radiofonicas, concursos,diplomados, exposiciones, lectura, logros, presentación de libros</t>
  </si>
  <si>
    <t>Muestra el porcentaje de proyectos autorizados de promoción y difusión de la Universidad</t>
  </si>
  <si>
    <t>Porcentaje de número de proyectos editoriales para promoción y difusión de la Universidad realizados</t>
  </si>
  <si>
    <t>Porcentaje de profesorado contratado en la UPNECH</t>
  </si>
  <si>
    <t>ACTIVIDAD C0502</t>
  </si>
  <si>
    <t>ACTIVIDAD C0503</t>
  </si>
  <si>
    <t>Variación porcentual del profesorado contratado</t>
  </si>
  <si>
    <t>Proporciona los recursos necesarios para la atención de la población estudiantil en función de la oferta educativa</t>
  </si>
  <si>
    <t>Porcentaje de procedimientos implementados dentro de la institución, necesarios para tener un eficiente sistema de control interno</t>
  </si>
  <si>
    <t>Porcentaje de documentos normativos elaborados y/o actualizados con respecto al total de documentos normativos</t>
  </si>
  <si>
    <t>Proporciona el porcentaje de avance de calificación de transparencia y rendición de cuentas logrado en  relación al programado</t>
  </si>
  <si>
    <t>2E210C1 Fortalecimiento a la profesionalización de la función docente (DOCENCIA EN LA EDUCACION SUPERIOR)</t>
  </si>
  <si>
    <t>UNIDADES</t>
  </si>
  <si>
    <t>CONTROL ESCOLAR</t>
  </si>
  <si>
    <t>UNIDADES/LICENCIATURA</t>
  </si>
  <si>
    <t>CONOCER</t>
  </si>
  <si>
    <t>RECURSOS HUMANOS</t>
  </si>
  <si>
    <t>EQUIDAD E IGUALDAD DE GENERO</t>
  </si>
  <si>
    <t>ADQUISICIONES Y SERVICIOS</t>
  </si>
  <si>
    <t>SISTEMAS Y REDES</t>
  </si>
  <si>
    <t>DIFUSION/UNIDADES</t>
  </si>
  <si>
    <t>EDITORIAL</t>
  </si>
  <si>
    <t>VINCULACION/UNIDADES</t>
  </si>
  <si>
    <t>CONTRO ESCOLAR</t>
  </si>
  <si>
    <t>BECAS</t>
  </si>
  <si>
    <t>COMUNICACIÓN SOCIAL</t>
  </si>
  <si>
    <t>SECRETARIA ADMINISTRATIVA</t>
  </si>
  <si>
    <t>PRESUPUESTO Y TRANSPARENCIA</t>
  </si>
  <si>
    <t>ACTIVIDAD    C0201</t>
  </si>
  <si>
    <t>ACTIVIDAD     C0102</t>
  </si>
  <si>
    <t>ACTIVIDAD     C0101</t>
  </si>
  <si>
    <t>ACTIVIDAD      C0601</t>
  </si>
  <si>
    <t>ACTIVIDAD     C0401</t>
  </si>
  <si>
    <t>ACTIVIDAD      C0301</t>
  </si>
  <si>
    <t>Porcentaje de  profesorado evaluado con desempeño docente satisfactorio</t>
  </si>
  <si>
    <t>Porcentaje de actualización del catálogo de oferta de educación proporcionados</t>
  </si>
  <si>
    <t>Porcentaje de la población estudiantil participando en desarrollo de proyectos de investigación institucionales programados</t>
  </si>
  <si>
    <t>Promedio de matricula del estudiantado de UPNECH entre la plantilla total de docentes frente a grupo</t>
  </si>
  <si>
    <t>Estudiantado que  participan en el desarrollo de programas de calidad académica.</t>
  </si>
  <si>
    <t>Porcentaje de tasa de aprobación de la matricula</t>
  </si>
  <si>
    <t>Porcentaje de población estudiantil con programas de tutorías recibidas</t>
  </si>
  <si>
    <t>Programas educativos actualizados.</t>
  </si>
  <si>
    <t>Población estudiantil aprobada.</t>
  </si>
  <si>
    <t xml:space="preserve"> Población estudiantil con programas de tutorías recibidas.</t>
  </si>
  <si>
    <t xml:space="preserve"> Tasa de reprobación del estudiantado en relación a la matricula total.</t>
  </si>
  <si>
    <t>Población académica capacitada y actualizada.</t>
  </si>
  <si>
    <t xml:space="preserve"> Profesorado actualizado en habilidades socioemocionales docentes.</t>
  </si>
  <si>
    <t>C0201</t>
  </si>
  <si>
    <t>Profesorado actualizado en habilidades socioemocionales docentes</t>
  </si>
  <si>
    <t xml:space="preserve"> Profesorado actualizado en habilidades en TICs</t>
  </si>
  <si>
    <t>Profesorado evaluado con desempeño docente satisfactorio</t>
  </si>
  <si>
    <t xml:space="preserve"> Proyectos de investigación de generación del conocimiento desarrollados para la aplicación en la institución</t>
  </si>
  <si>
    <t>C0203</t>
  </si>
  <si>
    <t>Porcentaje de docentes de tiempo completo con seguimiento de proyectos de generación del conocimiento.</t>
  </si>
  <si>
    <t>Docentes de tiempo completo con seguimiento de proyectos de generación del conocimiento.</t>
  </si>
  <si>
    <t xml:space="preserve"> Personas con certificación de competencia laborales</t>
  </si>
  <si>
    <t xml:space="preserve"> Personal docente y administrativos actualizados</t>
  </si>
  <si>
    <t xml:space="preserve"> Personal docente y de apoyo capacitado y actualizado en temas de equidad e igualdad de genero</t>
  </si>
  <si>
    <t xml:space="preserve"> Aulas requeridas y equipadas</t>
  </si>
  <si>
    <t xml:space="preserve"> Población estudiantil participando en actividades deportivas.</t>
  </si>
  <si>
    <t>Población estudiantil participando en actividades de educación integral en relación a la matricula total.</t>
  </si>
  <si>
    <t>Mejoras al servicio de la tecnologia de información.</t>
  </si>
  <si>
    <t>Estudiantado  participanndo en eventos culturales.</t>
  </si>
  <si>
    <t xml:space="preserve"> Población estudiantil participanndo en actividades del cuidado del medio ambiente</t>
  </si>
  <si>
    <t>Actualización del catálogo de oferta de educación proporcionados.</t>
  </si>
  <si>
    <t>Empleadores entrevistadas satisfechas con el desempeño de la y los estudiantes egresados.</t>
  </si>
  <si>
    <t>Proyectos de intervención educativa institucionales aplicados.</t>
  </si>
  <si>
    <t>Población estudiantil participando en desarrollo de proyectos de investigación institucionales programados.</t>
  </si>
  <si>
    <t xml:space="preserve"> Avance en el seguimiento de egresados elaborados con respecto al aprobado.</t>
  </si>
  <si>
    <t xml:space="preserve"> Convenios de colaboración firmados en beneficio de la matricula gestionados con respecto a los programados.</t>
  </si>
  <si>
    <t>Población estudiantil que gestiona tramite de servicio social.</t>
  </si>
  <si>
    <t>Población estudiantil que concluyen sus practicas profesionales.</t>
  </si>
  <si>
    <t>Porcentaje de servicios proporcionados a la población estudiantil</t>
  </si>
  <si>
    <t>Cobertura de la Universidad Pedagógica Nacional del Estado de Chihuahua(UPNECH).</t>
  </si>
  <si>
    <t>Atención a la demanda social en Educación media superior.</t>
  </si>
  <si>
    <t xml:space="preserve"> Absorción de población de egresados en educación media superior del estado.</t>
  </si>
  <si>
    <t xml:space="preserve"> Estudiantes egresados titulados.</t>
  </si>
  <si>
    <t>Servicios proporcionados  a la población estudiantil.</t>
  </si>
  <si>
    <t>Servicios estudiantiles proporcionado en línea.</t>
  </si>
  <si>
    <t>Mide el porcentaje de servicios estudiantiles proporcionado en línea con respeto a la matricula total</t>
  </si>
  <si>
    <t>Apoyos que se otorgan en beneficio del estudiantado.</t>
  </si>
  <si>
    <t xml:space="preserve"> Becas externas gestionadas.</t>
  </si>
  <si>
    <t xml:space="preserve"> Asistencia a las actividades de difusión,divulgación y extensión como transmisiones radiofonicas, concursos,diplomados, exposiciones, lectura, logros, presentación de libros.</t>
  </si>
  <si>
    <t xml:space="preserve"> Proyectos autorizados de promoción y difusión de la Universidad.</t>
  </si>
  <si>
    <t>Proyectos editoriales para promoción y difusión de la Universidad realizados.</t>
  </si>
  <si>
    <t>Profesorado contratado en la UPNECH</t>
  </si>
  <si>
    <t>Matricula del estudiantado de UPNECH entre la plantilla total de docentes frente a grupo</t>
  </si>
  <si>
    <t>Número de horas autorizadas.</t>
  </si>
  <si>
    <t>Procedimientos implementados dentro de la institución, necesarios para tener un eficiente sistema de control interno</t>
  </si>
  <si>
    <t>Documentos normativos elaborados y/o actualizados con respecto al total de documentos normativos</t>
  </si>
  <si>
    <t xml:space="preserve"> Avance de calificación de transparencia y rendición de cuentas logrado en  relación al programado</t>
  </si>
  <si>
    <t>UNIDADES E INVESTIGACIÓN</t>
  </si>
  <si>
    <t>UNIDADES Y RECURSOS HUMANOS</t>
  </si>
  <si>
    <t xml:space="preserve">UNIDADES </t>
  </si>
  <si>
    <t>JURÍDICO</t>
  </si>
  <si>
    <t>Porcentaje de número e profesorado actualizado en habilidades disciplinares docentes</t>
  </si>
  <si>
    <t>Porcentaje de población estudiantil participando en actividades del cuidado del medio ambiente</t>
  </si>
  <si>
    <t xml:space="preserve">Tablero de Resultados al tercer trimestre del  2023 </t>
  </si>
  <si>
    <t>2E212C1 Cobertura en Educación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</si>
</sst>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textRotation="180"/>
    </xf>
    <xf numFmtId="9" fontId="0" fillId="0" borderId="0" xfId="1" applyFont="1" applyAlignment="1">
      <alignment horizontal="center" vertical="center"/>
    </xf>
    <xf numFmtId="0" fontId="2" fillId="0" borderId="0" xfId="0" applyFont="1"/>
    <xf numFmtId="9" fontId="0" fillId="0" borderId="0" xfId="1" applyFont="1"/>
    <xf numFmtId="9" fontId="5" fillId="0" borderId="0" xfId="1" applyFont="1"/>
    <xf numFmtId="0" fontId="0" fillId="3" borderId="0" xfId="0" applyFill="1"/>
    <xf numFmtId="0" fontId="0" fillId="3" borderId="0" xfId="0" applyFill="1" applyAlignment="1">
      <alignment textRotation="180"/>
    </xf>
    <xf numFmtId="9" fontId="0" fillId="3" borderId="0" xfId="1" applyFont="1" applyFill="1" applyAlignment="1">
      <alignment horizontal="center" vertical="center"/>
    </xf>
    <xf numFmtId="9" fontId="0" fillId="3" borderId="0" xfId="1" applyFont="1" applyFill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9" fontId="4" fillId="0" borderId="0" xfId="1" applyFont="1"/>
    <xf numFmtId="0" fontId="4" fillId="0" borderId="0" xfId="0" applyFont="1"/>
    <xf numFmtId="0" fontId="1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9" fontId="0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textRotation="180"/>
    </xf>
    <xf numFmtId="1" fontId="0" fillId="0" borderId="1" xfId="1" applyNumberFormat="1" applyFont="1" applyBorder="1" applyAlignment="1">
      <alignment horizontal="center" vertical="center"/>
    </xf>
    <xf numFmtId="1" fontId="0" fillId="6" borderId="1" xfId="1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textRotation="180"/>
    </xf>
    <xf numFmtId="0" fontId="3" fillId="6" borderId="1" xfId="0" applyFont="1" applyFill="1" applyBorder="1" applyAlignment="1">
      <alignment horizontal="center" vertical="center" textRotation="180"/>
    </xf>
    <xf numFmtId="1" fontId="0" fillId="7" borderId="1" xfId="1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textRotation="180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textRotation="180"/>
    </xf>
    <xf numFmtId="1" fontId="0" fillId="8" borderId="1" xfId="1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textRotation="180" wrapText="1"/>
    </xf>
    <xf numFmtId="1" fontId="0" fillId="9" borderId="1" xfId="1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textRotation="180" wrapText="1"/>
    </xf>
    <xf numFmtId="1" fontId="0" fillId="10" borderId="1" xfId="1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textRotation="180" wrapText="1"/>
    </xf>
    <xf numFmtId="1" fontId="0" fillId="11" borderId="1" xfId="1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textRotation="180" wrapText="1"/>
    </xf>
    <xf numFmtId="1" fontId="0" fillId="12" borderId="1" xfId="1" applyNumberFormat="1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textRotation="180" wrapText="1"/>
    </xf>
    <xf numFmtId="1" fontId="0" fillId="13" borderId="1" xfId="1" applyNumberFormat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 wrapText="1"/>
    </xf>
    <xf numFmtId="0" fontId="3" fillId="13" borderId="1" xfId="0" applyFont="1" applyFill="1" applyBorder="1" applyAlignment="1">
      <alignment horizontal="center" vertical="center" textRotation="180" wrapText="1"/>
    </xf>
    <xf numFmtId="0" fontId="3" fillId="6" borderId="1" xfId="0" applyFont="1" applyFill="1" applyBorder="1" applyAlignment="1">
      <alignment horizontal="center" vertical="center" textRotation="180" wrapText="1"/>
    </xf>
    <xf numFmtId="1" fontId="0" fillId="14" borderId="1" xfId="1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vertical="center" textRotation="180"/>
    </xf>
    <xf numFmtId="1" fontId="0" fillId="15" borderId="1" xfId="1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vertical="center" wrapText="1"/>
    </xf>
    <xf numFmtId="0" fontId="0" fillId="15" borderId="1" xfId="0" applyFill="1" applyBorder="1" applyAlignment="1">
      <alignment textRotation="180"/>
    </xf>
    <xf numFmtId="1" fontId="0" fillId="16" borderId="1" xfId="1" applyNumberFormat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textRotation="180"/>
    </xf>
    <xf numFmtId="0" fontId="3" fillId="16" borderId="1" xfId="0" applyFont="1" applyFill="1" applyBorder="1" applyAlignment="1">
      <alignment horizontal="center" vertical="center" textRotation="180" wrapText="1"/>
    </xf>
    <xf numFmtId="1" fontId="0" fillId="17" borderId="1" xfId="1" applyNumberFormat="1" applyFont="1" applyFill="1" applyBorder="1" applyAlignment="1">
      <alignment horizontal="center" vertical="center"/>
    </xf>
    <xf numFmtId="9" fontId="0" fillId="17" borderId="1" xfId="1" applyFont="1" applyFill="1" applyBorder="1" applyAlignment="1">
      <alignment horizontal="left" vertical="center" wrapText="1"/>
    </xf>
    <xf numFmtId="0" fontId="3" fillId="17" borderId="1" xfId="0" applyFont="1" applyFill="1" applyBorder="1" applyAlignment="1">
      <alignment vertical="center" textRotation="180"/>
    </xf>
    <xf numFmtId="1" fontId="0" fillId="18" borderId="1" xfId="1" applyNumberFormat="1" applyFont="1" applyFill="1" applyBorder="1" applyAlignment="1">
      <alignment horizontal="center" vertical="center"/>
    </xf>
    <xf numFmtId="9" fontId="0" fillId="18" borderId="1" xfId="1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vertical="center" textRotation="180" wrapText="1"/>
    </xf>
    <xf numFmtId="1" fontId="0" fillId="19" borderId="1" xfId="1" applyNumberFormat="1" applyFont="1" applyFill="1" applyBorder="1" applyAlignment="1">
      <alignment horizontal="center" vertical="center"/>
    </xf>
    <xf numFmtId="9" fontId="0" fillId="19" borderId="1" xfId="1" applyFont="1" applyFill="1" applyBorder="1" applyAlignment="1">
      <alignment horizontal="left" vertical="center" wrapText="1"/>
    </xf>
    <xf numFmtId="0" fontId="3" fillId="19" borderId="1" xfId="0" applyFont="1" applyFill="1" applyBorder="1" applyAlignment="1">
      <alignment vertical="center" textRotation="180" wrapText="1"/>
    </xf>
    <xf numFmtId="1" fontId="0" fillId="20" borderId="1" xfId="1" applyNumberFormat="1" applyFont="1" applyFill="1" applyBorder="1" applyAlignment="1">
      <alignment horizontal="center" vertical="center"/>
    </xf>
    <xf numFmtId="9" fontId="0" fillId="20" borderId="1" xfId="1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vertical="center" textRotation="180"/>
    </xf>
    <xf numFmtId="1" fontId="0" fillId="5" borderId="1" xfId="1" applyNumberFormat="1" applyFont="1" applyFill="1" applyBorder="1" applyAlignment="1">
      <alignment horizontal="center" vertical="center"/>
    </xf>
    <xf numFmtId="9" fontId="0" fillId="5" borderId="1" xfId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textRotation="180"/>
    </xf>
    <xf numFmtId="9" fontId="0" fillId="6" borderId="1" xfId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vertical="center" textRotation="180" wrapText="1"/>
    </xf>
    <xf numFmtId="0" fontId="3" fillId="17" borderId="1" xfId="0" applyFont="1" applyFill="1" applyBorder="1" applyAlignment="1">
      <alignment vertical="center" textRotation="180" wrapText="1"/>
    </xf>
    <xf numFmtId="0" fontId="3" fillId="0" borderId="1" xfId="0" applyFont="1" applyBorder="1" applyAlignment="1">
      <alignment vertical="center" textRotation="180" wrapText="1"/>
    </xf>
    <xf numFmtId="0" fontId="3" fillId="5" borderId="1" xfId="0" applyFont="1" applyFill="1" applyBorder="1" applyAlignment="1">
      <alignment vertical="center" textRotation="180" wrapText="1"/>
    </xf>
    <xf numFmtId="9" fontId="0" fillId="0" borderId="1" xfId="1" applyFont="1" applyFill="1" applyBorder="1" applyAlignment="1">
      <alignment horizontal="center" vertical="center"/>
    </xf>
    <xf numFmtId="0" fontId="11" fillId="21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/>
    </xf>
    <xf numFmtId="9" fontId="0" fillId="0" borderId="0" xfId="1" applyFont="1" applyAlignment="1">
      <alignment horizontal="left"/>
    </xf>
    <xf numFmtId="0" fontId="9" fillId="3" borderId="6" xfId="0" applyFont="1" applyFill="1" applyBorder="1" applyAlignment="1">
      <alignment horizontal="left" vertical="center"/>
    </xf>
    <xf numFmtId="2" fontId="10" fillId="3" borderId="7" xfId="0" applyNumberFormat="1" applyFont="1" applyFill="1" applyBorder="1" applyAlignment="1">
      <alignment horizontal="center" vertical="center" wrapText="1"/>
    </xf>
    <xf numFmtId="2" fontId="10" fillId="3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10" fillId="3" borderId="1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21" borderId="1" xfId="0" applyFont="1" applyFill="1" applyBorder="1" applyAlignment="1">
      <alignment vertical="center" wrapText="1"/>
    </xf>
    <xf numFmtId="0" fontId="4" fillId="21" borderId="1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FF00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12270341207349E-2"/>
          <c:y val="0.17171296296296298"/>
          <c:w val="0.89765507436570424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39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informe!$I$8</c:f>
              <c:numCache>
                <c:formatCode>0%</c:formatCode>
                <c:ptCount val="1"/>
                <c:pt idx="0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5-4EF7-884C-2769E74C5704}"/>
            </c:ext>
          </c:extLst>
        </c:ser>
        <c:ser>
          <c:idx val="1"/>
          <c:order val="1"/>
          <c:spPr>
            <a:solidFill>
              <a:schemeClr val="accent5">
                <a:shade val="4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informe!$I$9</c:f>
              <c:numCache>
                <c:formatCode>0%</c:formatCode>
                <c:ptCount val="1"/>
                <c:pt idx="0">
                  <c:v>0.88998899889989003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5-4EF7-884C-2769E74C5704}"/>
            </c:ext>
          </c:extLst>
        </c:ser>
        <c:ser>
          <c:idx val="2"/>
          <c:order val="2"/>
          <c:spPr>
            <a:solidFill>
              <a:schemeClr val="accent5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informe!$I$10</c:f>
              <c:numCache>
                <c:formatCode>0%</c:formatCode>
                <c:ptCount val="1"/>
                <c:pt idx="0">
                  <c:v>0.89124999999999999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5-4EF7-884C-2769E74C5704}"/>
            </c:ext>
          </c:extLst>
        </c:ser>
        <c:ser>
          <c:idx val="3"/>
          <c:order val="3"/>
          <c:spPr>
            <a:solidFill>
              <a:schemeClr val="accent5">
                <a:shade val="6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informe!$I$11</c:f>
              <c:numCache>
                <c:formatCode>0%</c:formatCode>
                <c:ptCount val="1"/>
                <c:pt idx="0">
                  <c:v>0.79661016949152541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65-4EF7-884C-2769E74C5704}"/>
            </c:ext>
          </c:extLst>
        </c:ser>
        <c:ser>
          <c:idx val="4"/>
          <c:order val="4"/>
          <c:spPr>
            <a:solidFill>
              <a:schemeClr val="accent5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informe!$I$12</c:f>
              <c:numCache>
                <c:formatCode>0%</c:formatCode>
                <c:ptCount val="1"/>
                <c:pt idx="0">
                  <c:v>1.09375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65-4EF7-884C-2769E74C5704}"/>
            </c:ext>
          </c:extLst>
        </c:ser>
        <c:ser>
          <c:idx val="5"/>
          <c:order val="5"/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informe!$I$13</c:f>
              <c:numCache>
                <c:formatCode>0%</c:formatCode>
                <c:ptCount val="1"/>
                <c:pt idx="0">
                  <c:v>0.58823529411764708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65-4EF7-884C-2769E74C5704}"/>
            </c:ext>
          </c:extLst>
        </c:ser>
        <c:ser>
          <c:idx val="6"/>
          <c:order val="6"/>
          <c:spPr>
            <a:solidFill>
              <a:schemeClr val="accent5">
                <a:shade val="9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informe!$I$14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65-4EF7-884C-2769E74C5704}"/>
            </c:ext>
          </c:extLst>
        </c:ser>
        <c:ser>
          <c:idx val="7"/>
          <c:order val="7"/>
          <c:spPr>
            <a:solidFill>
              <a:schemeClr val="accent5">
                <a:tint val="9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informe!$I$15</c:f>
              <c:numCache>
                <c:formatCode>0%</c:formatCode>
                <c:ptCount val="1"/>
                <c:pt idx="0">
                  <c:v>0.15819209039548024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65-4EF7-884C-2769E74C5704}"/>
            </c:ext>
          </c:extLst>
        </c:ser>
        <c:ser>
          <c:idx val="8"/>
          <c:order val="8"/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informe!$I$16</c:f>
              <c:numCache>
                <c:formatCode>0%</c:formatCode>
                <c:ptCount val="1"/>
                <c:pt idx="0">
                  <c:v>4.0990099009900992E-2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65-4EF7-884C-2769E74C5704}"/>
            </c:ext>
          </c:extLst>
        </c:ser>
        <c:ser>
          <c:idx val="9"/>
          <c:order val="9"/>
          <c:spPr>
            <a:solidFill>
              <a:schemeClr val="accent5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informe!$I$17</c:f>
              <c:numCache>
                <c:formatCode>0%</c:formatCode>
                <c:ptCount val="1"/>
                <c:pt idx="0">
                  <c:v>0.96727272727272728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65-4EF7-884C-2769E74C5704}"/>
            </c:ext>
          </c:extLst>
        </c:ser>
        <c:ser>
          <c:idx val="10"/>
          <c:order val="10"/>
          <c:spPr>
            <a:solidFill>
              <a:schemeClr val="accent5">
                <a:tint val="6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informe!$I$18</c:f>
              <c:numCache>
                <c:formatCode>0%</c:formatCode>
                <c:ptCount val="1"/>
                <c:pt idx="0">
                  <c:v>0.36444444444444446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65-4EF7-884C-2769E74C5704}"/>
            </c:ext>
          </c:extLst>
        </c:ser>
        <c:ser>
          <c:idx val="11"/>
          <c:order val="11"/>
          <c:spPr>
            <a:solidFill>
              <a:schemeClr val="accent5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informe!$I$19</c:f>
              <c:numCache>
                <c:formatCode>0%</c:formatCode>
                <c:ptCount val="1"/>
                <c:pt idx="0">
                  <c:v>0.49714285714285716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65-4EF7-884C-2769E74C5704}"/>
            </c:ext>
          </c:extLst>
        </c:ser>
        <c:ser>
          <c:idx val="12"/>
          <c:order val="12"/>
          <c:spPr>
            <a:solidFill>
              <a:schemeClr val="accent5">
                <a:tint val="49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informe!$I$20</c:f>
              <c:numCache>
                <c:formatCode>0%</c:formatCode>
                <c:ptCount val="1"/>
                <c:pt idx="0">
                  <c:v>0.6525875190258752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65-4EF7-884C-2769E74C5704}"/>
            </c:ext>
          </c:extLst>
        </c:ser>
        <c:ser>
          <c:idx val="13"/>
          <c:order val="13"/>
          <c:spPr>
            <a:solidFill>
              <a:schemeClr val="accent5">
                <a:tint val="4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informe!$I$21</c:f>
              <c:numCache>
                <c:formatCode>0%</c:formatCode>
                <c:ptCount val="1"/>
                <c:pt idx="0">
                  <c:v>1.0508474576271187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65-4EF7-884C-2769E74C57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256"/>
        <c:axId val="1344022992"/>
      </c:barChart>
      <c:catAx>
        <c:axId val="13440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2992"/>
        <c:crosses val="autoZero"/>
        <c:auto val="0"/>
        <c:lblAlgn val="ctr"/>
        <c:lblOffset val="100"/>
        <c:noMultiLvlLbl val="0"/>
      </c:catAx>
      <c:valAx>
        <c:axId val="13440229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Editorial</a:t>
            </a:r>
          </a:p>
        </c:rich>
      </c:tx>
      <c:layout>
        <c:manualLayout>
          <c:xMode val="edge"/>
          <c:yMode val="edge"/>
          <c:x val="0.374390631435078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informe!$I$46:$I$47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2-487A-9F67-2AF583CBE7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3968"/>
        <c:axId val="1345014512"/>
      </c:barChart>
      <c:catAx>
        <c:axId val="134501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4512"/>
        <c:crosses val="autoZero"/>
        <c:auto val="1"/>
        <c:lblAlgn val="ctr"/>
        <c:lblOffset val="100"/>
        <c:noMultiLvlLbl val="0"/>
      </c:catAx>
      <c:valAx>
        <c:axId val="13450145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Adquisiciones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A-448C-BEF7-82ADA01B3AF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7776"/>
        <c:axId val="1345018320"/>
      </c:barChart>
      <c:catAx>
        <c:axId val="134501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8320"/>
        <c:crosses val="autoZero"/>
        <c:auto val="1"/>
        <c:lblAlgn val="ctr"/>
        <c:lblOffset val="100"/>
        <c:noMultiLvlLbl val="0"/>
      </c:catAx>
      <c:valAx>
        <c:axId val="13450183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Comunicación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informe!$I$49:$I$50</c:f>
              <c:numCache>
                <c:formatCode>0%</c:formatCode>
                <c:ptCount val="2"/>
                <c:pt idx="0">
                  <c:v>0.69028037383177565</c:v>
                </c:pt>
                <c:pt idx="1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1-4465-A811-9516573EDB7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6912"/>
        <c:axId val="1347169840"/>
      </c:barChart>
      <c:catAx>
        <c:axId val="134717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69840"/>
        <c:crosses val="autoZero"/>
        <c:auto val="1"/>
        <c:lblAlgn val="ctr"/>
        <c:lblOffset val="100"/>
        <c:noMultiLvlLbl val="0"/>
      </c:catAx>
      <c:valAx>
        <c:axId val="1347169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70C0"/>
            </a:solidFill>
          </c:spPr>
          <c:explosion val="25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BD-4DB7-91B2-69A448CC3E9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BD-4DB7-91B2-69A448CC3E91}"/>
              </c:ext>
            </c:extLst>
          </c:dPt>
          <c:dPt>
            <c:idx val="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BD-4DB7-91B2-69A448CC3E91}"/>
              </c:ext>
            </c:extLst>
          </c:dPt>
          <c:dPt>
            <c:idx val="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BD-4DB7-91B2-69A448CC3E91}"/>
              </c:ext>
            </c:extLst>
          </c:dPt>
          <c:dPt>
            <c:idx val="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BD-4DB7-91B2-69A448CC3E91}"/>
              </c:ext>
            </c:extLst>
          </c:dPt>
          <c:dPt>
            <c:idx val="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3BD-4DB7-91B2-69A448CC3E91}"/>
              </c:ext>
            </c:extLst>
          </c:dPt>
          <c:dPt>
            <c:idx val="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3BD-4DB7-91B2-69A448CC3E91}"/>
              </c:ext>
            </c:extLst>
          </c:dPt>
          <c:dPt>
            <c:idx val="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3BD-4DB7-91B2-69A448CC3E91}"/>
              </c:ext>
            </c:extLst>
          </c:dPt>
          <c:dPt>
            <c:idx val="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3BD-4DB7-91B2-69A448CC3E91}"/>
              </c:ext>
            </c:extLst>
          </c:dPt>
          <c:dPt>
            <c:idx val="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3BD-4DB7-91B2-69A448CC3E91}"/>
              </c:ext>
            </c:extLst>
          </c:dPt>
          <c:dPt>
            <c:idx val="1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3BD-4DB7-91B2-69A448CC3E91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3BD-4DB7-91B2-69A448CC3E91}"/>
              </c:ext>
            </c:extLst>
          </c:dPt>
          <c:dPt>
            <c:idx val="12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3BD-4DB7-91B2-69A448CC3E91}"/>
              </c:ext>
            </c:extLst>
          </c:dPt>
          <c:dPt>
            <c:idx val="13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3BD-4DB7-91B2-69A448CC3E91}"/>
              </c:ext>
            </c:extLst>
          </c:dPt>
          <c:dPt>
            <c:idx val="14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3BD-4DB7-91B2-69A448CC3E91}"/>
              </c:ext>
            </c:extLst>
          </c:dPt>
          <c:dPt>
            <c:idx val="15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3BD-4DB7-91B2-69A448CC3E91}"/>
              </c:ext>
            </c:extLst>
          </c:dPt>
          <c:dPt>
            <c:idx val="16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3BD-4DB7-91B2-69A448CC3E91}"/>
              </c:ext>
            </c:extLst>
          </c:dPt>
          <c:dPt>
            <c:idx val="17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3BD-4DB7-91B2-69A448CC3E91}"/>
              </c:ext>
            </c:extLst>
          </c:dPt>
          <c:dPt>
            <c:idx val="18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3BD-4DB7-91B2-69A448CC3E91}"/>
              </c:ext>
            </c:extLst>
          </c:dPt>
          <c:dPt>
            <c:idx val="19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3BD-4DB7-91B2-69A448CC3E91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23BD-4DB7-91B2-69A448CC3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doughnutChart>
        <c:varyColors val="1"/>
        <c:ser>
          <c:idx val="1"/>
          <c:order val="1"/>
          <c:tx>
            <c:strRef>
              <c:f>informe!$F$7</c:f>
              <c:strCache>
                <c:ptCount val="1"/>
                <c:pt idx="0">
                  <c:v>AREA RESPONSABLE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23BD-4DB7-91B2-69A448CC3E91}"/>
              </c:ext>
            </c:extLst>
          </c:dPt>
          <c:dPt>
            <c:idx val="1"/>
            <c:bubble3D val="0"/>
            <c:spPr>
              <a:solidFill>
                <a:schemeClr val="bg1">
                  <a:alpha val="6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23BD-4DB7-91B2-69A448CC3E91}"/>
              </c:ext>
            </c:extLst>
          </c:dPt>
          <c:val>
            <c:numRef>
              <c:f>informe!$P$2:$Q$2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23BD-4DB7-91B2-69A448CC3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informe!$I$49:$I$50</c:f>
              <c:numCache>
                <c:formatCode>0%</c:formatCode>
                <c:ptCount val="2"/>
                <c:pt idx="0">
                  <c:v>0.69028037383177565</c:v>
                </c:pt>
                <c:pt idx="1">
                  <c:v>0.53333333333333333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C1-436A-B688-56C8B4941A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75280"/>
        <c:axId val="1347175824"/>
      </c:barChart>
      <c:catAx>
        <c:axId val="134717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75824"/>
        <c:crosses val="autoZero"/>
        <c:auto val="1"/>
        <c:lblAlgn val="ctr"/>
        <c:lblOffset val="100"/>
        <c:noMultiLvlLbl val="0"/>
      </c:catAx>
      <c:valAx>
        <c:axId val="1347175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7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Secretaría Administrativa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informe!$I$52</c:f>
              <c:numCache>
                <c:formatCode>0%</c:formatCode>
                <c:ptCount val="1"/>
                <c:pt idx="0">
                  <c:v>0.81818181818181823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A3-43C2-8A41-63D667F924A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47595584"/>
        <c:axId val="1147591232"/>
      </c:barChart>
      <c:catAx>
        <c:axId val="114759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591232"/>
        <c:crosses val="autoZero"/>
        <c:auto val="1"/>
        <c:lblAlgn val="ctr"/>
        <c:lblOffset val="100"/>
        <c:noMultiLvlLbl val="0"/>
      </c:catAx>
      <c:valAx>
        <c:axId val="1147591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14759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Presupuestos y Transparencia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informe!$I$54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C-46C0-9B39-D823CD3997F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7189968"/>
        <c:axId val="1347191056"/>
      </c:barChart>
      <c:catAx>
        <c:axId val="134718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7191056"/>
        <c:crosses val="autoZero"/>
        <c:auto val="1"/>
        <c:lblAlgn val="ctr"/>
        <c:lblOffset val="100"/>
        <c:noMultiLvlLbl val="0"/>
      </c:catAx>
      <c:valAx>
        <c:axId val="13471910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718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Jurídico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informe!$I$53</c:f>
              <c:numCache>
                <c:formatCode>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1-43A3-9FBB-E3C042A917F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03191296"/>
        <c:axId val="1403186400"/>
      </c:barChart>
      <c:catAx>
        <c:axId val="14031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3186400"/>
        <c:crosses val="autoZero"/>
        <c:auto val="1"/>
        <c:lblAlgn val="ctr"/>
        <c:lblOffset val="100"/>
        <c:noMultiLvlLbl val="0"/>
      </c:catAx>
      <c:valAx>
        <c:axId val="14031864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40319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Control Escolar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2459894939567557E-2"/>
          <c:y val="0.24500393875579438"/>
          <c:w val="0.94509803459216823"/>
          <c:h val="0.619590185558140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informe!$I$22:$I$28</c:f>
              <c:numCache>
                <c:formatCode>0%</c:formatCode>
                <c:ptCount val="7"/>
                <c:pt idx="0">
                  <c:v>3.5857461024498889E-2</c:v>
                </c:pt>
                <c:pt idx="1">
                  <c:v>0.27666666666666667</c:v>
                </c:pt>
                <c:pt idx="2">
                  <c:v>1.0321793164669331</c:v>
                </c:pt>
                <c:pt idx="3">
                  <c:v>1.0321793164669331</c:v>
                </c:pt>
                <c:pt idx="4">
                  <c:v>1.0321793164669331</c:v>
                </c:pt>
                <c:pt idx="5">
                  <c:v>0.79058539529269767</c:v>
                </c:pt>
                <c:pt idx="6">
                  <c:v>8.7999999999999995E-2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9-4D43-B3BD-E052C9772D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026800"/>
        <c:axId val="1344027344"/>
      </c:barChart>
      <c:catAx>
        <c:axId val="1344026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027344"/>
        <c:crosses val="autoZero"/>
        <c:auto val="1"/>
        <c:lblAlgn val="ctr"/>
        <c:lblOffset val="100"/>
        <c:noMultiLvlLbl val="0"/>
      </c:catAx>
      <c:valAx>
        <c:axId val="134402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0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Unidades e Investigación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informe!$I$29:$I$30</c:f>
              <c:numCache>
                <c:formatCode>0%</c:formatCode>
                <c:ptCount val="2"/>
                <c:pt idx="0">
                  <c:v>0.7</c:v>
                </c:pt>
                <c:pt idx="1">
                  <c:v>0.59701492537313428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F-4EF1-9EEF-6658750164A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192"/>
        <c:axId val="1344987856"/>
      </c:barChart>
      <c:catAx>
        <c:axId val="134499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87856"/>
        <c:crosses val="autoZero"/>
        <c:auto val="1"/>
        <c:lblAlgn val="ctr"/>
        <c:lblOffset val="100"/>
        <c:noMultiLvlLbl val="0"/>
      </c:catAx>
      <c:valAx>
        <c:axId val="1344987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Unidades Licenciatura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9019654078318E-2"/>
          <c:y val="0.12586706899726346"/>
          <c:w val="0.94509803459216823"/>
          <c:h val="0.671545136794519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informe!$I$31:$I$32</c:f>
              <c:numCache>
                <c:formatCode>0%</c:formatCode>
                <c:ptCount val="2"/>
                <c:pt idx="0">
                  <c:v>0.95666666666666667</c:v>
                </c:pt>
                <c:pt idx="1">
                  <c:v>1.0176470588235293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A-479C-861C-167B0DB44E6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7648"/>
        <c:axId val="1344994928"/>
      </c:barChart>
      <c:catAx>
        <c:axId val="134499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4928"/>
        <c:crosses val="autoZero"/>
        <c:auto val="1"/>
        <c:lblAlgn val="ctr"/>
        <c:lblOffset val="100"/>
        <c:noMultiLvlLbl val="0"/>
      </c:catAx>
      <c:valAx>
        <c:axId val="13449949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Conocer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informe!$I$33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7-4114-A563-4DF1BAB48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4998736"/>
        <c:axId val="1345003088"/>
      </c:barChart>
      <c:catAx>
        <c:axId val="134499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03088"/>
        <c:crosses val="autoZero"/>
        <c:auto val="1"/>
        <c:lblAlgn val="ctr"/>
        <c:lblOffset val="100"/>
        <c:noMultiLvlLbl val="0"/>
      </c:catAx>
      <c:valAx>
        <c:axId val="13450030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4998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Recursos Humanos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informe!$I$34:$I$37</c:f>
              <c:numCache>
                <c:formatCode>0%</c:formatCode>
                <c:ptCount val="4"/>
                <c:pt idx="0">
                  <c:v>0.72513562386980113</c:v>
                </c:pt>
                <c:pt idx="1">
                  <c:v>1.1327683615819208</c:v>
                </c:pt>
                <c:pt idx="2">
                  <c:v>0.81376518218623484</c:v>
                </c:pt>
                <c:pt idx="3">
                  <c:v>0.8082333777580335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3-4C9E-9070-0735886A6B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5808"/>
        <c:axId val="1344999824"/>
      </c:barChart>
      <c:catAx>
        <c:axId val="134500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999824"/>
        <c:crosses val="autoZero"/>
        <c:auto val="1"/>
        <c:lblAlgn val="ctr"/>
        <c:lblOffset val="100"/>
        <c:noMultiLvlLbl val="0"/>
      </c:catAx>
      <c:valAx>
        <c:axId val="1344999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Igualdad de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informe!$I$38</c:f>
              <c:numCache>
                <c:formatCode>0%</c:formatCode>
                <c:ptCount val="1"/>
                <c:pt idx="0">
                  <c:v>0.66423357664233573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B-46F5-B3B5-774D1A8E05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7984"/>
        <c:axId val="1345008528"/>
      </c:barChart>
      <c:catAx>
        <c:axId val="13450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08528"/>
        <c:crosses val="autoZero"/>
        <c:auto val="1"/>
        <c:lblAlgn val="ctr"/>
        <c:lblOffset val="100"/>
        <c:noMultiLvlLbl val="0"/>
      </c:catAx>
      <c:valAx>
        <c:axId val="13450085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Vinculación</a:t>
            </a:r>
          </a:p>
        </c:rich>
      </c:tx>
      <c:layout>
        <c:manualLayout>
          <c:xMode val="edge"/>
          <c:yMode val="edge"/>
          <c:x val="0.3958431321089705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informe!$I$40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13-49EE-9052-4CACF174AB73}"/>
            </c:ext>
          </c:extLst>
        </c:ser>
        <c:ser>
          <c:idx val="1"/>
          <c:order val="1"/>
          <c:spPr>
            <a:solidFill>
              <a:schemeClr val="accent5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informe!$I$41</c:f>
              <c:numCache>
                <c:formatCode>0%</c:formatCode>
                <c:ptCount val="1"/>
                <c:pt idx="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13-49EE-9052-4CACF174AB73}"/>
            </c:ext>
          </c:extLst>
        </c:ser>
        <c:ser>
          <c:idx val="2"/>
          <c:order val="2"/>
          <c:spPr>
            <a:solidFill>
              <a:schemeClr val="accent5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informe!$I$42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13-49EE-9052-4CACF174AB73}"/>
            </c:ext>
          </c:extLst>
        </c:ser>
        <c:ser>
          <c:idx val="3"/>
          <c:order val="3"/>
          <c:spPr>
            <a:solidFill>
              <a:schemeClr val="accent5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informe!$I$43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13-49EE-9052-4CACF174AB7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09616"/>
        <c:axId val="1345017232"/>
      </c:barChart>
      <c:catAx>
        <c:axId val="134500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7232"/>
        <c:crosses val="autoZero"/>
        <c:auto val="1"/>
        <c:lblAlgn val="ctr"/>
        <c:lblOffset val="100"/>
        <c:noMultiLvlLbl val="0"/>
      </c:catAx>
      <c:valAx>
        <c:axId val="13450172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0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Sistemas</a:t>
            </a:r>
            <a:r>
              <a:rPr lang="es-MX" baseline="0"/>
              <a:t> y Redes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informe!$I$44:$I$45</c:f>
              <c:numCache>
                <c:formatCode>0%</c:formatCode>
                <c:ptCount val="2"/>
                <c:pt idx="0">
                  <c:v>0.52222222222222225</c:v>
                </c:pt>
                <c:pt idx="1">
                  <c:v>0.99272727272727268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1-46E3-878C-96D6EC29125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45012336"/>
        <c:axId val="1345016144"/>
      </c:barChart>
      <c:catAx>
        <c:axId val="134501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5016144"/>
        <c:crosses val="autoZero"/>
        <c:auto val="1"/>
        <c:lblAlgn val="ctr"/>
        <c:lblOffset val="100"/>
        <c:noMultiLvlLbl val="0"/>
      </c:catAx>
      <c:valAx>
        <c:axId val="1345016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34501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18" Type="http://schemas.openxmlformats.org/officeDocument/2006/relationships/chart" Target="../charts/chart17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421822</xdr:colOff>
      <xdr:row>6</xdr:row>
      <xdr:rowOff>10584</xdr:rowOff>
    </xdr:from>
    <xdr:to>
      <xdr:col>17</xdr:col>
      <xdr:colOff>421822</xdr:colOff>
      <xdr:row>9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451791</xdr:colOff>
      <xdr:row>9</xdr:row>
      <xdr:rowOff>193955</xdr:rowOff>
    </xdr:from>
    <xdr:to>
      <xdr:col>17</xdr:col>
      <xdr:colOff>451791</xdr:colOff>
      <xdr:row>12</xdr:row>
      <xdr:rowOff>342304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398954</xdr:colOff>
      <xdr:row>12</xdr:row>
      <xdr:rowOff>512235</xdr:rowOff>
    </xdr:from>
    <xdr:to>
      <xdr:col>17</xdr:col>
      <xdr:colOff>406465</xdr:colOff>
      <xdr:row>17</xdr:row>
      <xdr:rowOff>282773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397867</xdr:colOff>
      <xdr:row>17</xdr:row>
      <xdr:rowOff>520898</xdr:rowOff>
    </xdr:from>
    <xdr:to>
      <xdr:col>17</xdr:col>
      <xdr:colOff>397867</xdr:colOff>
      <xdr:row>20</xdr:row>
      <xdr:rowOff>224203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422532</xdr:colOff>
      <xdr:row>20</xdr:row>
      <xdr:rowOff>395883</xdr:rowOff>
    </xdr:from>
    <xdr:to>
      <xdr:col>17</xdr:col>
      <xdr:colOff>422532</xdr:colOff>
      <xdr:row>22</xdr:row>
      <xdr:rowOff>296731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368101</xdr:colOff>
      <xdr:row>22</xdr:row>
      <xdr:rowOff>490140</xdr:rowOff>
    </xdr:from>
    <xdr:to>
      <xdr:col>17</xdr:col>
      <xdr:colOff>368101</xdr:colOff>
      <xdr:row>25</xdr:row>
      <xdr:rowOff>416719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401835</xdr:colOff>
      <xdr:row>25</xdr:row>
      <xdr:rowOff>550663</xdr:rowOff>
    </xdr:from>
    <xdr:to>
      <xdr:col>17</xdr:col>
      <xdr:colOff>401835</xdr:colOff>
      <xdr:row>29</xdr:row>
      <xdr:rowOff>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407789</xdr:colOff>
      <xdr:row>29</xdr:row>
      <xdr:rowOff>203993</xdr:rowOff>
    </xdr:from>
    <xdr:to>
      <xdr:col>17</xdr:col>
      <xdr:colOff>407789</xdr:colOff>
      <xdr:row>31</xdr:row>
      <xdr:rowOff>109339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390980</xdr:colOff>
      <xdr:row>31</xdr:row>
      <xdr:rowOff>205524</xdr:rowOff>
    </xdr:from>
    <xdr:to>
      <xdr:col>17</xdr:col>
      <xdr:colOff>390980</xdr:colOff>
      <xdr:row>33</xdr:row>
      <xdr:rowOff>395883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393575</xdr:colOff>
      <xdr:row>33</xdr:row>
      <xdr:rowOff>544408</xdr:rowOff>
    </xdr:from>
    <xdr:to>
      <xdr:col>17</xdr:col>
      <xdr:colOff>393575</xdr:colOff>
      <xdr:row>38</xdr:row>
      <xdr:rowOff>7069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363394</xdr:colOff>
      <xdr:row>38</xdr:row>
      <xdr:rowOff>216940</xdr:rowOff>
    </xdr:from>
    <xdr:to>
      <xdr:col>17</xdr:col>
      <xdr:colOff>363394</xdr:colOff>
      <xdr:row>39</xdr:row>
      <xdr:rowOff>725147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387231</xdr:colOff>
      <xdr:row>39</xdr:row>
      <xdr:rowOff>910970</xdr:rowOff>
    </xdr:from>
    <xdr:to>
      <xdr:col>17</xdr:col>
      <xdr:colOff>387231</xdr:colOff>
      <xdr:row>41</xdr:row>
      <xdr:rowOff>559896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4751281" cy="883227"/>
    <xdr:pic>
      <xdr:nvPicPr>
        <xdr:cNvPr id="14" name="Imagen 13" descr="UNIVERSIDAD PEDAGÓGICA NACIONAL DEL ESTADO DE CHIHUAHUA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51281" cy="8832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10</xdr:col>
      <xdr:colOff>562840</xdr:colOff>
      <xdr:row>2</xdr:row>
      <xdr:rowOff>129886</xdr:rowOff>
    </xdr:from>
    <xdr:to>
      <xdr:col>15</xdr:col>
      <xdr:colOff>0</xdr:colOff>
      <xdr:row>4</xdr:row>
      <xdr:rowOff>618289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4183590" y="615661"/>
          <a:ext cx="3247160" cy="86940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s-MX" sz="1600" b="1">
              <a:solidFill>
                <a:schemeClr val="dk1"/>
              </a:solidFill>
              <a:latin typeface="+mn-lt"/>
              <a:ea typeface="+mn-ea"/>
              <a:cs typeface="+mn-cs"/>
            </a:rPr>
            <a:t>PORCENTAJE GENERAL DE AVANCE</a:t>
          </a:r>
        </a:p>
      </xdr:txBody>
    </xdr:sp>
    <xdr:clientData/>
  </xdr:twoCellAnchor>
  <xdr:twoCellAnchor>
    <xdr:from>
      <xdr:col>8</xdr:col>
      <xdr:colOff>25977</xdr:colOff>
      <xdr:row>2</xdr:row>
      <xdr:rowOff>167410</xdr:rowOff>
    </xdr:from>
    <xdr:to>
      <xdr:col>9</xdr:col>
      <xdr:colOff>1310407</xdr:colOff>
      <xdr:row>5</xdr:row>
      <xdr:rowOff>11546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0608252" y="653185"/>
          <a:ext cx="2360755" cy="85378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/>
            <a:t>PROYECCIÓN</a:t>
          </a:r>
          <a:r>
            <a:rPr lang="es-MX" sz="1600" b="1" baseline="0"/>
            <a:t>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1274387</xdr:colOff>
      <xdr:row>3</xdr:row>
      <xdr:rowOff>34637</xdr:rowOff>
    </xdr:from>
    <xdr:to>
      <xdr:col>5</xdr:col>
      <xdr:colOff>1607705</xdr:colOff>
      <xdr:row>5</xdr:row>
      <xdr:rowOff>11546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408112" y="710912"/>
          <a:ext cx="3619443" cy="79605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1" baseline="0"/>
            <a:t>ACTUALIZACIÓN </a:t>
          </a:r>
        </a:p>
        <a:p>
          <a:endParaRPr lang="es-MX" sz="1600" b="1" baseline="0"/>
        </a:p>
        <a:p>
          <a:endParaRPr lang="es-MX" sz="1800" b="1"/>
        </a:p>
      </xdr:txBody>
    </xdr:sp>
    <xdr:clientData/>
  </xdr:twoCellAnchor>
  <xdr:twoCellAnchor>
    <xdr:from>
      <xdr:col>2</xdr:col>
      <xdr:colOff>1286687</xdr:colOff>
      <xdr:row>4</xdr:row>
      <xdr:rowOff>31571</xdr:rowOff>
    </xdr:from>
    <xdr:to>
      <xdr:col>5</xdr:col>
      <xdr:colOff>1457614</xdr:colOff>
      <xdr:row>4</xdr:row>
      <xdr:rowOff>435662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410887" y="898346"/>
          <a:ext cx="3466577" cy="404091"/>
        </a:xfrm>
        <a:prstGeom prst="rect">
          <a:avLst/>
        </a:prstGeom>
        <a:noFill/>
        <a:ln>
          <a:noFill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0" i="0" u="none" strike="noStrike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t>2023</a:t>
          </a:r>
        </a:p>
      </xdr:txBody>
    </xdr:sp>
    <xdr:clientData/>
  </xdr:twoCellAnchor>
  <xdr:twoCellAnchor>
    <xdr:from>
      <xdr:col>17</xdr:col>
      <xdr:colOff>5317</xdr:colOff>
      <xdr:row>0</xdr:row>
      <xdr:rowOff>0</xdr:rowOff>
    </xdr:from>
    <xdr:to>
      <xdr:col>20</xdr:col>
      <xdr:colOff>399435</xdr:colOff>
      <xdr:row>5</xdr:row>
      <xdr:rowOff>138266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394607</xdr:colOff>
      <xdr:row>42</xdr:row>
      <xdr:rowOff>9072</xdr:rowOff>
    </xdr:from>
    <xdr:to>
      <xdr:col>17</xdr:col>
      <xdr:colOff>394607</xdr:colOff>
      <xdr:row>44</xdr:row>
      <xdr:rowOff>288462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367393</xdr:colOff>
      <xdr:row>45</xdr:row>
      <xdr:rowOff>625929</xdr:rowOff>
    </xdr:from>
    <xdr:to>
      <xdr:col>17</xdr:col>
      <xdr:colOff>367393</xdr:colOff>
      <xdr:row>47</xdr:row>
      <xdr:rowOff>292998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403678</xdr:colOff>
      <xdr:row>49</xdr:row>
      <xdr:rowOff>399143</xdr:rowOff>
    </xdr:from>
    <xdr:to>
      <xdr:col>17</xdr:col>
      <xdr:colOff>403678</xdr:colOff>
      <xdr:row>51</xdr:row>
      <xdr:rowOff>165998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362858</xdr:colOff>
      <xdr:row>48</xdr:row>
      <xdr:rowOff>95250</xdr:rowOff>
    </xdr:from>
    <xdr:to>
      <xdr:col>17</xdr:col>
      <xdr:colOff>362858</xdr:colOff>
      <xdr:row>49</xdr:row>
      <xdr:rowOff>84355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12</xdr:col>
      <xdr:colOff>299357</xdr:colOff>
      <xdr:row>4</xdr:row>
      <xdr:rowOff>81644</xdr:rowOff>
    </xdr:from>
    <xdr:ext cx="721031" cy="468013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5444107" y="948419"/>
          <a:ext cx="7210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67%</a:t>
          </a:r>
        </a:p>
      </xdr:txBody>
    </xdr:sp>
    <xdr:clientData/>
  </xdr:oneCellAnchor>
  <xdr:oneCellAnchor>
    <xdr:from>
      <xdr:col>18</xdr:col>
      <xdr:colOff>206827</xdr:colOff>
      <xdr:row>2</xdr:row>
      <xdr:rowOff>70759</xdr:rowOff>
    </xdr:from>
    <xdr:ext cx="721031" cy="468013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20428402" y="556534"/>
          <a:ext cx="72103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67%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3" name="Tabla134" displayName="Tabla134" ref="P1:Q2" totalsRowShown="0" dataCellStyle="Porcentaje">
  <autoFilter ref="P1:Q2"/>
  <tableColumns count="2">
    <tableColumn id="1" name="Columna1" dataCellStyle="Porcentaje">
      <calculatedColumnFormula>G60</calculatedColumnFormula>
    </tableColumn>
    <tableColumn id="2" name="Columna2" dataCellStyle="Porcentaje">
      <calculatedColumnFormula>100%-P2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4"/>
  <sheetViews>
    <sheetView topLeftCell="A42" zoomScale="33" zoomScaleNormal="33" workbookViewId="0">
      <selection activeCell="G2" sqref="G2:I49"/>
    </sheetView>
  </sheetViews>
  <sheetFormatPr baseColWidth="10" defaultRowHeight="15" x14ac:dyDescent="0.25"/>
  <sheetData>
    <row r="2" spans="2:9" ht="60" x14ac:dyDescent="0.25">
      <c r="B2" s="24">
        <f t="shared" ref="B2" ca="1" si="0">#REF!</f>
        <v>0</v>
      </c>
      <c r="C2" s="25" t="s">
        <v>102</v>
      </c>
      <c r="D2" s="26" t="str">
        <f t="shared" ref="D2" ca="1" si="1">+#REF!</f>
        <v>UNIDADES</v>
      </c>
      <c r="G2" s="77">
        <f>E2</f>
        <v>0</v>
      </c>
      <c r="H2" s="25" t="s">
        <v>102</v>
      </c>
      <c r="I2" s="26" t="str">
        <f t="shared" ref="I2:I3" si="2">+D2</f>
        <v>UNIDADES</v>
      </c>
    </row>
    <row r="3" spans="2:9" ht="135" x14ac:dyDescent="0.25">
      <c r="B3" s="24">
        <f t="shared" ref="B3" ca="1" si="3">#REF!</f>
        <v>0</v>
      </c>
      <c r="C3" s="25" t="s">
        <v>99</v>
      </c>
      <c r="D3" s="26" t="str">
        <f t="shared" ref="D3" ca="1" si="4">+#REF!</f>
        <v>UNIDADES</v>
      </c>
      <c r="G3" s="77">
        <f>E3</f>
        <v>0</v>
      </c>
      <c r="H3" s="25" t="s">
        <v>99</v>
      </c>
      <c r="I3" s="26" t="str">
        <f t="shared" si="2"/>
        <v>UNIDADES</v>
      </c>
    </row>
    <row r="4" spans="2:9" ht="106.5" x14ac:dyDescent="0.25">
      <c r="B4" s="24">
        <f t="shared" ref="B4" ca="1" si="5">#REF!</f>
        <v>704</v>
      </c>
      <c r="C4" s="25" t="s">
        <v>104</v>
      </c>
      <c r="D4" s="26" t="str">
        <f t="shared" ref="D4" ca="1" si="6">+#REF!</f>
        <v>UNIDADES/LICENCIATURA</v>
      </c>
      <c r="G4" s="77">
        <f>E5</f>
        <v>3.8054054054054056</v>
      </c>
      <c r="H4" s="25" t="s">
        <v>104</v>
      </c>
      <c r="I4" s="26" t="str">
        <f>+D5</f>
        <v>UNIDADES/LICENCIATURA</v>
      </c>
    </row>
    <row r="5" spans="2:9" ht="75" x14ac:dyDescent="0.25">
      <c r="B5" s="24">
        <f t="shared" ref="B5" ca="1" si="7">#REF!</f>
        <v>93</v>
      </c>
      <c r="C5" s="25" t="s">
        <v>106</v>
      </c>
      <c r="D5" s="26" t="str">
        <f t="shared" ref="D5" ca="1" si="8">+#REF!</f>
        <v>UNIDADES</v>
      </c>
      <c r="G5" s="77">
        <f>E7</f>
        <v>0.26271186440677968</v>
      </c>
      <c r="H5" s="25" t="s">
        <v>106</v>
      </c>
      <c r="I5" s="26" t="str">
        <f>+D7</f>
        <v>UNIDADES</v>
      </c>
    </row>
    <row r="6" spans="2:9" ht="135" x14ac:dyDescent="0.25">
      <c r="B6" s="24">
        <f t="shared" ref="B6" ca="1" si="9">#REF!</f>
        <v>104</v>
      </c>
      <c r="C6" s="25" t="s">
        <v>107</v>
      </c>
      <c r="D6" s="26" t="str">
        <f t="shared" ref="D6" ca="1" si="10">+#REF!</f>
        <v>UNIDADES</v>
      </c>
      <c r="G6" s="77">
        <f>E8</f>
        <v>0.65</v>
      </c>
      <c r="H6" s="25" t="s">
        <v>107</v>
      </c>
      <c r="I6" s="26" t="str">
        <f>+D8</f>
        <v>UNIDADES</v>
      </c>
    </row>
    <row r="7" spans="2:9" ht="120" x14ac:dyDescent="0.25">
      <c r="B7" s="24">
        <f t="shared" ref="B7" ca="1" si="11">#REF!</f>
        <v>46</v>
      </c>
      <c r="C7" s="25" t="s">
        <v>109</v>
      </c>
      <c r="D7" s="27" t="str">
        <f t="shared" ref="D7" ca="1" si="12">+#REF!</f>
        <v>UNIDADES</v>
      </c>
      <c r="G7" s="77">
        <f>E9</f>
        <v>0.27058823529411763</v>
      </c>
      <c r="H7" s="25" t="s">
        <v>109</v>
      </c>
      <c r="I7" s="27" t="str">
        <f>+D9</f>
        <v>UNIDADES</v>
      </c>
    </row>
    <row r="8" spans="2:9" ht="105" x14ac:dyDescent="0.25">
      <c r="B8" s="24">
        <f t="shared" ref="B8" ca="1" si="13">#REF!</f>
        <v>1</v>
      </c>
      <c r="C8" s="25" t="s">
        <v>110</v>
      </c>
      <c r="D8" s="27" t="str">
        <f t="shared" ref="D8" ca="1" si="14">+#REF!</f>
        <v>UNIDADES</v>
      </c>
      <c r="G8" s="77">
        <f>E10</f>
        <v>5.8823529411764705E-3</v>
      </c>
      <c r="H8" s="25" t="s">
        <v>110</v>
      </c>
      <c r="I8" s="27" t="str">
        <f>+D10</f>
        <v>UNIDADES</v>
      </c>
    </row>
    <row r="9" spans="2:9" ht="105" x14ac:dyDescent="0.25">
      <c r="B9" s="24">
        <f t="shared" ref="B9" ca="1" si="15">#REF!</f>
        <v>20</v>
      </c>
      <c r="C9" s="25" t="s">
        <v>111</v>
      </c>
      <c r="D9" s="27" t="str">
        <f t="shared" ref="D9" ca="1" si="16">+#REF!</f>
        <v>UNIDADES</v>
      </c>
      <c r="G9" s="77">
        <f>E11</f>
        <v>0</v>
      </c>
      <c r="H9" s="25" t="s">
        <v>111</v>
      </c>
      <c r="I9" s="27" t="str">
        <f>+D11</f>
        <v>UNIDADES</v>
      </c>
    </row>
    <row r="10" spans="2:9" ht="165" x14ac:dyDescent="0.25">
      <c r="B10" s="24">
        <f t="shared" ref="B10" ca="1" si="17">#REF!</f>
        <v>124</v>
      </c>
      <c r="C10" s="25" t="s">
        <v>121</v>
      </c>
      <c r="D10" s="51" t="str">
        <f t="shared" ref="D10" ca="1" si="18">+#REF!</f>
        <v>UNIDADES</v>
      </c>
      <c r="G10" s="77">
        <f>E19</f>
        <v>2.4554455445544555E-2</v>
      </c>
      <c r="H10" s="25" t="s">
        <v>121</v>
      </c>
      <c r="I10" s="51" t="str">
        <f>+D19</f>
        <v>UNIDADES</v>
      </c>
    </row>
    <row r="11" spans="2:9" ht="90" x14ac:dyDescent="0.25">
      <c r="B11" s="24">
        <f t="shared" ref="B11" ca="1" si="19">#REF!</f>
        <v>214</v>
      </c>
      <c r="C11" s="25" t="s">
        <v>120</v>
      </c>
      <c r="D11" s="51" t="str">
        <f t="shared" ref="D11" ca="1" si="20">+#REF!</f>
        <v>UNIDADES</v>
      </c>
      <c r="G11" s="77">
        <f>E20</f>
        <v>0.71333333333333337</v>
      </c>
      <c r="H11" s="25" t="s">
        <v>120</v>
      </c>
      <c r="I11" s="51" t="str">
        <f>+D20</f>
        <v>UNIDADES</v>
      </c>
    </row>
    <row r="12" spans="2:9" ht="120" x14ac:dyDescent="0.25">
      <c r="B12" s="24">
        <f t="shared" ref="B12" ca="1" si="21">#REF!</f>
        <v>89</v>
      </c>
      <c r="C12" s="25" t="s">
        <v>124</v>
      </c>
      <c r="D12" s="51" t="str">
        <f t="shared" ref="D12" ca="1" si="22">+#REF!</f>
        <v>UNIDADES</v>
      </c>
      <c r="G12" s="77">
        <f>E22</f>
        <v>0.19777777777777777</v>
      </c>
      <c r="H12" s="25" t="s">
        <v>124</v>
      </c>
      <c r="I12" s="51" t="str">
        <f>+D22</f>
        <v>UNIDADES</v>
      </c>
    </row>
    <row r="13" spans="2:9" ht="105" x14ac:dyDescent="0.25">
      <c r="B13" s="24">
        <f t="shared" ref="B13" ca="1" si="23">#REF!</f>
        <v>136</v>
      </c>
      <c r="C13" s="25" t="s">
        <v>127</v>
      </c>
      <c r="D13" s="51" t="str">
        <f t="shared" ref="D13" ca="1" si="24">+#REF!</f>
        <v>UNIDADES</v>
      </c>
      <c r="G13" s="77">
        <f>E23</f>
        <v>0.38857142857142857</v>
      </c>
      <c r="H13" s="25" t="s">
        <v>127</v>
      </c>
      <c r="I13" s="51" t="str">
        <f>+D23</f>
        <v>UNIDADES</v>
      </c>
    </row>
    <row r="14" spans="2:9" ht="75" x14ac:dyDescent="0.25">
      <c r="B14" s="24">
        <f t="shared" ref="B14" ca="1" si="25">#REF!</f>
        <v>1372</v>
      </c>
      <c r="C14" s="25" t="s">
        <v>138</v>
      </c>
      <c r="D14" s="51" t="str">
        <f t="shared" ref="D14" ca="1" si="26">+#REF!</f>
        <v>UNIDADES</v>
      </c>
      <c r="G14" s="77">
        <f>E39</f>
        <v>0.26103500761035009</v>
      </c>
      <c r="H14" s="25" t="s">
        <v>138</v>
      </c>
      <c r="I14" s="51" t="str">
        <f>+D39</f>
        <v>UNIDADES</v>
      </c>
    </row>
    <row r="15" spans="2:9" ht="105" x14ac:dyDescent="0.25">
      <c r="B15" s="24">
        <f t="shared" ref="B15" ca="1" si="27">#REF!</f>
        <v>485</v>
      </c>
      <c r="C15" s="25" t="s">
        <v>141</v>
      </c>
      <c r="D15" s="51" t="str">
        <f t="shared" ref="D15" ca="1" si="28">+#REF!</f>
        <v xml:space="preserve">UNIDADES </v>
      </c>
      <c r="G15" s="77">
        <f>E41</f>
        <v>0.51377118644067798</v>
      </c>
      <c r="H15" s="25" t="s">
        <v>141</v>
      </c>
      <c r="I15" s="51" t="str">
        <f>+D41</f>
        <v xml:space="preserve">UNIDADES </v>
      </c>
    </row>
    <row r="16" spans="2:9" ht="77.25" x14ac:dyDescent="0.25">
      <c r="B16" s="28">
        <f t="shared" ref="B16" ca="1" si="29">#REF!</f>
        <v>0</v>
      </c>
      <c r="C16" s="29" t="s">
        <v>103</v>
      </c>
      <c r="D16" s="30" t="str">
        <f t="shared" ref="D16" ca="1" si="30">+#REF!</f>
        <v>CONTROL ESCOLAR</v>
      </c>
      <c r="G16" s="77">
        <f>E4</f>
        <v>0</v>
      </c>
      <c r="H16" s="29" t="s">
        <v>103</v>
      </c>
      <c r="I16" s="30" t="str">
        <f>+D4</f>
        <v>CONTROL ESCOLAR</v>
      </c>
    </row>
    <row r="17" spans="2:9" ht="120" x14ac:dyDescent="0.25">
      <c r="B17" s="28">
        <f t="shared" ref="B17" ca="1" si="31">#REF!</f>
        <v>95</v>
      </c>
      <c r="C17" s="31" t="s">
        <v>105</v>
      </c>
      <c r="D17" s="32" t="str">
        <f t="shared" ref="D17" ca="1" si="32">+#REF!</f>
        <v>CONTROL ESCOLAR</v>
      </c>
      <c r="G17" s="77">
        <f>E6</f>
        <v>7.9166666666666663E-2</v>
      </c>
      <c r="H17" s="31" t="s">
        <v>105</v>
      </c>
      <c r="I17" s="32" t="str">
        <f>+D6</f>
        <v>CONTROL ESCOLAR</v>
      </c>
    </row>
    <row r="18" spans="2:9" ht="195" x14ac:dyDescent="0.25">
      <c r="B18" s="33">
        <f t="shared" ref="B18" ca="1" si="33">#REF!</f>
        <v>6</v>
      </c>
      <c r="C18" s="34" t="s">
        <v>112</v>
      </c>
      <c r="D18" s="35" t="str">
        <f t="shared" ref="D18" ca="1" si="34">+#REF!</f>
        <v>UNIDADES E INVESTIGACIÓN</v>
      </c>
      <c r="G18" s="77">
        <f>E12</f>
        <v>0.12</v>
      </c>
      <c r="H18" s="34" t="s">
        <v>112</v>
      </c>
      <c r="I18" s="35" t="str">
        <f>+D12</f>
        <v>UNIDADES E INVESTIGACIÓN</v>
      </c>
    </row>
    <row r="19" spans="2:9" ht="180" x14ac:dyDescent="0.25">
      <c r="B19" s="33">
        <f t="shared" ref="B19" ca="1" si="35">#REF!</f>
        <v>9</v>
      </c>
      <c r="C19" s="34" t="s">
        <v>115</v>
      </c>
      <c r="D19" s="35" t="str">
        <f t="shared" ref="D19" ca="1" si="36">+#REF!</f>
        <v>UNIDADES E INVESTIGACIÓN</v>
      </c>
      <c r="G19" s="77">
        <f>E13</f>
        <v>0.13432835820895522</v>
      </c>
      <c r="H19" s="34" t="s">
        <v>115</v>
      </c>
      <c r="I19" s="35" t="str">
        <f>+D13</f>
        <v>UNIDADES E INVESTIGACIÓN</v>
      </c>
    </row>
    <row r="20" spans="2:9" ht="105" x14ac:dyDescent="0.25">
      <c r="B20" s="36">
        <f t="shared" ref="B20" ca="1" si="37">#REF!</f>
        <v>451</v>
      </c>
      <c r="C20" s="37" t="s">
        <v>131</v>
      </c>
      <c r="D20" s="38" t="str">
        <f t="shared" ref="D20" ca="1" si="38">+#REF!</f>
        <v>UNIDADES/LICENCIATURA</v>
      </c>
      <c r="G20" s="77">
        <f>E29</f>
        <v>0.69384615384615389</v>
      </c>
      <c r="H20" s="37" t="s">
        <v>131</v>
      </c>
      <c r="I20" s="38" t="str">
        <f>+D29</f>
        <v>UNIDADES/LICENCIATURA</v>
      </c>
    </row>
    <row r="21" spans="2:9" ht="120" x14ac:dyDescent="0.25">
      <c r="B21" s="36">
        <f t="shared" ref="B21" ca="1" si="39">#REF!</f>
        <v>84</v>
      </c>
      <c r="C21" s="37" t="s">
        <v>132</v>
      </c>
      <c r="D21" s="38" t="str">
        <f t="shared" ref="D21" ca="1" si="40">+#REF!</f>
        <v>UNIDADES/LICENCIATURA</v>
      </c>
      <c r="G21" s="77">
        <f>E30</f>
        <v>0.16470588235294117</v>
      </c>
      <c r="H21" s="37" t="s">
        <v>132</v>
      </c>
      <c r="I21" s="38" t="str">
        <f>+D30</f>
        <v>UNIDADES/LICENCIATURA</v>
      </c>
    </row>
    <row r="22" spans="2:9" ht="90" x14ac:dyDescent="0.25">
      <c r="B22" s="36">
        <f t="shared" ref="B22" ca="1" si="41">#REF!</f>
        <v>188</v>
      </c>
      <c r="C22" s="37" t="s">
        <v>116</v>
      </c>
      <c r="D22" s="38" t="str">
        <f t="shared" ref="D22" ca="1" si="42">+#REF!</f>
        <v>CONOCER</v>
      </c>
      <c r="G22" s="77">
        <f>E14</f>
        <v>0.188</v>
      </c>
      <c r="H22" s="37" t="s">
        <v>116</v>
      </c>
      <c r="I22" s="38" t="str">
        <f>+D14</f>
        <v>CONOCER</v>
      </c>
    </row>
    <row r="23" spans="2:9" ht="96.75" x14ac:dyDescent="0.25">
      <c r="B23" s="39">
        <f t="shared" ref="B23" ca="1" si="43">#REF!</f>
        <v>164</v>
      </c>
      <c r="C23" s="40" t="s">
        <v>117</v>
      </c>
      <c r="D23" s="41" t="str">
        <f t="shared" ref="D23" ca="1" si="44">+#REF!</f>
        <v>UNIDADES Y RECURSOS HUMANOS</v>
      </c>
      <c r="G23" s="77">
        <f>E46</f>
        <v>0.34358047016274862</v>
      </c>
      <c r="H23" s="40" t="s">
        <v>146</v>
      </c>
      <c r="I23" s="41" t="str">
        <f>+D46</f>
        <v>RECURSOS HUMANOS</v>
      </c>
    </row>
    <row r="24" spans="2:9" ht="90" x14ac:dyDescent="0.25">
      <c r="B24" s="39">
        <f t="shared" ref="B24" ca="1" si="45">#REF!</f>
        <v>190</v>
      </c>
      <c r="C24" s="40" t="s">
        <v>146</v>
      </c>
      <c r="D24" s="41" t="str">
        <f t="shared" ref="D24" ca="1" si="46">+#REF!</f>
        <v>RECURSOS HUMANOS</v>
      </c>
      <c r="G24" s="77">
        <f>E47</f>
        <v>0.53672316384180796</v>
      </c>
      <c r="H24" s="40" t="s">
        <v>146</v>
      </c>
      <c r="I24" s="41" t="str">
        <f>+D47</f>
        <v>RECURSOS HUMANOS</v>
      </c>
    </row>
    <row r="25" spans="2:9" ht="96.75" x14ac:dyDescent="0.25">
      <c r="B25" s="39">
        <f t="shared" ref="B25" ca="1" si="47">#REF!</f>
        <v>190</v>
      </c>
      <c r="C25" s="40" t="s">
        <v>146</v>
      </c>
      <c r="D25" s="41" t="str">
        <f t="shared" ref="D25" ca="1" si="48">+#REF!</f>
        <v>RECURSOS HUMANOS</v>
      </c>
      <c r="G25" s="77">
        <f>E15</f>
        <v>0.33198380566801622</v>
      </c>
      <c r="H25" s="40" t="s">
        <v>117</v>
      </c>
      <c r="I25" s="41" t="str">
        <f>+D15</f>
        <v>UNIDADES Y RECURSOS HUMANOS</v>
      </c>
    </row>
    <row r="26" spans="2:9" ht="90" x14ac:dyDescent="0.25">
      <c r="B26" s="39">
        <f t="shared" ref="B26" ca="1" si="49">#REF!</f>
        <v>2413</v>
      </c>
      <c r="C26" s="40" t="s">
        <v>148</v>
      </c>
      <c r="D26" s="41" t="str">
        <f t="shared" ref="D26" ca="1" si="50">+#REF!</f>
        <v>RECURSOS HUMANOS</v>
      </c>
      <c r="G26" s="77">
        <f>E49</f>
        <v>0.35732267140530133</v>
      </c>
      <c r="H26" s="40" t="s">
        <v>148</v>
      </c>
      <c r="I26" s="41" t="str">
        <f>+D49</f>
        <v>RECURSOS HUMANOS</v>
      </c>
    </row>
    <row r="27" spans="2:9" ht="150" x14ac:dyDescent="0.25">
      <c r="B27" s="42">
        <f t="shared" ref="B27" ca="1" si="51">#REF!</f>
        <v>108</v>
      </c>
      <c r="C27" s="43" t="s">
        <v>118</v>
      </c>
      <c r="D27" s="44" t="str">
        <f t="shared" ref="D27" ca="1" si="52">+#REF!</f>
        <v>EQUIDAD E IGUALDAD DE GENERO</v>
      </c>
      <c r="G27" s="77">
        <f>E16</f>
        <v>0.39416058394160586</v>
      </c>
      <c r="H27" s="43" t="s">
        <v>118</v>
      </c>
      <c r="I27" s="44" t="str">
        <f>+D16</f>
        <v>EQUIDAD E IGUALDAD DE GENERO</v>
      </c>
    </row>
    <row r="28" spans="2:9" ht="94.5" x14ac:dyDescent="0.25">
      <c r="B28" s="52">
        <f t="shared" ref="B28" ca="1" si="53">#REF!</f>
        <v>1107</v>
      </c>
      <c r="C28" s="53" t="s">
        <v>123</v>
      </c>
      <c r="D28" s="54" t="str">
        <f t="shared" ref="D28" ca="1" si="54">+#REF!</f>
        <v>DIFUSION/UNIDADES</v>
      </c>
      <c r="G28" s="77">
        <f>E21</f>
        <v>1.3178571428571428</v>
      </c>
      <c r="H28" s="53" t="s">
        <v>123</v>
      </c>
      <c r="I28" s="54" t="str">
        <f>+D21</f>
        <v>DIFUSION/UNIDADES</v>
      </c>
    </row>
    <row r="29" spans="2:9" ht="150" x14ac:dyDescent="0.25">
      <c r="B29" s="58">
        <f t="shared" ref="B29" ca="1" si="55">#REF!</f>
        <v>39</v>
      </c>
      <c r="C29" s="59" t="s">
        <v>126</v>
      </c>
      <c r="D29" s="60" t="str">
        <f t="shared" ref="D29" ca="1" si="56">+#REF!</f>
        <v>VINCULACION/UNIDADES</v>
      </c>
      <c r="G29" s="77">
        <f>E25</f>
        <v>0.33913043478260868</v>
      </c>
      <c r="H29" s="59" t="s">
        <v>126</v>
      </c>
      <c r="I29" s="60" t="str">
        <f>+D25</f>
        <v>VINCULACION/UNIDADES</v>
      </c>
    </row>
    <row r="30" spans="2:9" ht="210" x14ac:dyDescent="0.25">
      <c r="B30" s="58">
        <f t="shared" ref="B30" ca="1" si="57">#REF!</f>
        <v>301</v>
      </c>
      <c r="C30" s="59" t="s">
        <v>128</v>
      </c>
      <c r="D30" s="61" t="str">
        <f t="shared" ref="D30" ca="1" si="58">+#REF!</f>
        <v>VINCULACION/UNIDADES</v>
      </c>
      <c r="G30" s="77">
        <f>E26</f>
        <v>0.66888888888888887</v>
      </c>
      <c r="H30" s="59" t="s">
        <v>128</v>
      </c>
      <c r="I30" s="61" t="str">
        <f>+D26</f>
        <v>VINCULACION/UNIDADES</v>
      </c>
    </row>
    <row r="31" spans="2:9" ht="135" x14ac:dyDescent="0.25">
      <c r="B31" s="58">
        <f t="shared" ref="B31" ca="1" si="59">#REF!</f>
        <v>0</v>
      </c>
      <c r="C31" s="59" t="s">
        <v>129</v>
      </c>
      <c r="D31" s="61" t="str">
        <f t="shared" ref="D31" ca="1" si="60">+#REF!</f>
        <v>VINCULACION/UNIDADES</v>
      </c>
      <c r="G31" s="77">
        <f>E27</f>
        <v>0</v>
      </c>
      <c r="H31" s="59" t="s">
        <v>129</v>
      </c>
      <c r="I31" s="61" t="str">
        <f>+D27</f>
        <v>VINCULACION/UNIDADES</v>
      </c>
    </row>
    <row r="32" spans="2:9" ht="210" x14ac:dyDescent="0.25">
      <c r="B32" s="58">
        <f t="shared" ref="B32" ca="1" si="61">#REF!</f>
        <v>2</v>
      </c>
      <c r="C32" s="59" t="s">
        <v>130</v>
      </c>
      <c r="D32" s="61" t="str">
        <f t="shared" ref="D32" ca="1" si="62">+#REF!</f>
        <v>VINCULACION/UNIDADES</v>
      </c>
      <c r="G32" s="77">
        <f>E28</f>
        <v>0.5</v>
      </c>
      <c r="H32" s="59" t="s">
        <v>130</v>
      </c>
      <c r="I32" s="61" t="str">
        <f>+D28</f>
        <v>VINCULACION/UNIDADES</v>
      </c>
    </row>
    <row r="33" spans="2:9" ht="150" x14ac:dyDescent="0.25">
      <c r="B33" s="62">
        <f t="shared" ref="B33" ca="1" si="63">#REF!</f>
        <v>4325</v>
      </c>
      <c r="C33" s="63" t="s">
        <v>134</v>
      </c>
      <c r="D33" s="64" t="str">
        <f t="shared" ref="D33" ca="1" si="64">+#REF!</f>
        <v>CONTRO ESCOLAR</v>
      </c>
      <c r="G33" s="77">
        <f>E35</f>
        <v>0.95983133599644921</v>
      </c>
      <c r="H33" s="63" t="s">
        <v>134</v>
      </c>
      <c r="I33" s="64" t="str">
        <f>+D35</f>
        <v>CONTRO ESCOLAR</v>
      </c>
    </row>
    <row r="34" spans="2:9" ht="90" x14ac:dyDescent="0.25">
      <c r="B34" s="62">
        <f t="shared" ref="B34" ca="1" si="65">#REF!</f>
        <v>4325</v>
      </c>
      <c r="C34" s="63" t="s">
        <v>135</v>
      </c>
      <c r="D34" s="64" t="str">
        <f t="shared" ref="D34" ca="1" si="66">+#REF!</f>
        <v>CONTRO ESCOLAR</v>
      </c>
      <c r="G34" s="77">
        <f>E36</f>
        <v>0.95983133599644921</v>
      </c>
      <c r="H34" s="63" t="s">
        <v>135</v>
      </c>
      <c r="I34" s="64" t="str">
        <f>+D36</f>
        <v>CONTRO ESCOLAR</v>
      </c>
    </row>
    <row r="35" spans="2:9" ht="150" x14ac:dyDescent="0.25">
      <c r="B35" s="62">
        <f t="shared" ref="B35" ca="1" si="67">#REF!</f>
        <v>1310</v>
      </c>
      <c r="C35" s="63" t="s">
        <v>136</v>
      </c>
      <c r="D35" s="64" t="str">
        <f t="shared" ref="D35" ca="1" si="68">+#REF!</f>
        <v>CONTRO ESCOLAR</v>
      </c>
      <c r="G35" s="77">
        <f>E37</f>
        <v>0.79058539529269767</v>
      </c>
      <c r="H35" s="63" t="s">
        <v>136</v>
      </c>
      <c r="I35" s="64" t="str">
        <f>+D37</f>
        <v>CONTRO ESCOLAR</v>
      </c>
    </row>
    <row r="36" spans="2:9" ht="73.5" x14ac:dyDescent="0.25">
      <c r="B36" s="62">
        <f t="shared" ref="B36" ca="1" si="69">#REF!</f>
        <v>0</v>
      </c>
      <c r="C36" s="63" t="s">
        <v>137</v>
      </c>
      <c r="D36" s="64" t="str">
        <f t="shared" ref="D36" ca="1" si="70">+#REF!</f>
        <v>CONTRO ESCOLAR</v>
      </c>
      <c r="G36" s="77">
        <f>E38</f>
        <v>0</v>
      </c>
      <c r="H36" s="63" t="s">
        <v>137</v>
      </c>
      <c r="I36" s="64" t="str">
        <f>+D38</f>
        <v>CONTRO ESCOLAR</v>
      </c>
    </row>
    <row r="38" spans="2:9" ht="105" x14ac:dyDescent="0.25">
      <c r="B38" s="48">
        <f t="shared" ref="B38" ca="1" si="71">#REF!</f>
        <v>0</v>
      </c>
      <c r="C38" s="49" t="s">
        <v>122</v>
      </c>
      <c r="D38" s="50" t="str">
        <f t="shared" ref="D38" ca="1" si="72">+#REF!</f>
        <v>SISTEMAS Y REDES</v>
      </c>
      <c r="G38" s="77">
        <f>E18</f>
        <v>0</v>
      </c>
      <c r="H38" s="49" t="s">
        <v>122</v>
      </c>
      <c r="I38" s="50" t="str">
        <f>+D18</f>
        <v>SISTEMAS Y REDES</v>
      </c>
    </row>
    <row r="39" spans="2:9" ht="90" x14ac:dyDescent="0.25">
      <c r="B39" s="48">
        <f t="shared" ref="B39" ca="1" si="73">#REF!</f>
        <v>176</v>
      </c>
      <c r="C39" s="49" t="s">
        <v>139</v>
      </c>
      <c r="D39" s="50" t="str">
        <f t="shared" ref="D39" ca="1" si="74">+#REF!</f>
        <v>SISTEMAS Y REDES</v>
      </c>
      <c r="G39" s="77">
        <f>E40</f>
        <v>0.36743215031315241</v>
      </c>
      <c r="H39" s="49" t="s">
        <v>139</v>
      </c>
      <c r="I39" s="50" t="str">
        <f>+D40</f>
        <v>SISTEMAS Y REDES</v>
      </c>
    </row>
    <row r="40" spans="2:9" ht="105" x14ac:dyDescent="0.25">
      <c r="B40" s="55">
        <f t="shared" ref="B40" ca="1" si="75">#REF!</f>
        <v>0</v>
      </c>
      <c r="C40" s="56" t="s">
        <v>125</v>
      </c>
      <c r="D40" s="57" t="str">
        <f t="shared" ref="D40" ca="1" si="76">+#REF!</f>
        <v>EDITORIAL</v>
      </c>
      <c r="G40" s="77">
        <f>E24</f>
        <v>0</v>
      </c>
      <c r="H40" s="56" t="s">
        <v>125</v>
      </c>
      <c r="I40" s="57" t="str">
        <f>+D24</f>
        <v>EDITORIAL</v>
      </c>
    </row>
    <row r="41" spans="2:9" ht="135" x14ac:dyDescent="0.25">
      <c r="B41" s="55">
        <f t="shared" ref="B41" ca="1" si="77">#REF!</f>
        <v>6</v>
      </c>
      <c r="C41" s="56" t="s">
        <v>145</v>
      </c>
      <c r="D41" s="57" t="str">
        <f t="shared" ref="D41" ca="1" si="78">+#REF!</f>
        <v>EDITORIAL</v>
      </c>
      <c r="G41" s="77">
        <f>E45</f>
        <v>0.66666666666666663</v>
      </c>
      <c r="H41" s="56" t="s">
        <v>145</v>
      </c>
      <c r="I41" s="57" t="str">
        <f>+D45</f>
        <v>EDITORIAL</v>
      </c>
    </row>
    <row r="42" spans="2:9" ht="60" x14ac:dyDescent="0.25">
      <c r="B42" s="45">
        <f t="shared" ref="B42" ca="1" si="79">#REF!</f>
        <v>0</v>
      </c>
      <c r="C42" s="46" t="s">
        <v>119</v>
      </c>
      <c r="D42" s="47" t="str">
        <f t="shared" ref="D42" ca="1" si="80">+#REF!</f>
        <v>ADQUISICIONES Y SERVICIOS</v>
      </c>
      <c r="G42" s="77">
        <f>E17</f>
        <v>0</v>
      </c>
      <c r="H42" s="46" t="s">
        <v>119</v>
      </c>
      <c r="I42" s="47" t="str">
        <f>+D17</f>
        <v>ADQUISICIONES Y SERVICIOS</v>
      </c>
    </row>
    <row r="43" spans="2:9" ht="285" x14ac:dyDescent="0.25">
      <c r="B43" s="68">
        <f t="shared" ref="B43" ca="1" si="81">#REF!</f>
        <v>327</v>
      </c>
      <c r="C43" s="69" t="s">
        <v>143</v>
      </c>
      <c r="D43" s="70" t="str">
        <f t="shared" ref="D43" ca="1" si="82">+#REF!</f>
        <v>COMUNICACIÓN SOCIAL</v>
      </c>
      <c r="G43" s="77">
        <f>E43</f>
        <v>6.1121495327102801E-2</v>
      </c>
      <c r="H43" s="69" t="s">
        <v>143</v>
      </c>
      <c r="I43" s="70" t="str">
        <f t="shared" ref="I43:I44" si="83">+D43</f>
        <v>COMUNICACIÓN SOCIAL</v>
      </c>
    </row>
    <row r="44" spans="2:9" ht="120" x14ac:dyDescent="0.25">
      <c r="B44" s="68">
        <f t="shared" ref="B44" ca="1" si="84">#REF!</f>
        <v>14</v>
      </c>
      <c r="C44" s="69" t="s">
        <v>144</v>
      </c>
      <c r="D44" s="70" t="str">
        <f t="shared" ref="D44" ca="1" si="85">+#REF!</f>
        <v>COMUNICACIÓN SOCIAL</v>
      </c>
      <c r="G44" s="77">
        <f>E44</f>
        <v>0.31111111111111112</v>
      </c>
      <c r="H44" s="69" t="s">
        <v>144</v>
      </c>
      <c r="I44" s="70" t="str">
        <f t="shared" si="83"/>
        <v>COMUNICACIÓN SOCIAL</v>
      </c>
    </row>
    <row r="45" spans="2:9" ht="60" x14ac:dyDescent="0.25">
      <c r="B45" s="65">
        <f t="shared" ref="B45" ca="1" si="86">#REF!</f>
        <v>0</v>
      </c>
      <c r="C45" s="66" t="s">
        <v>142</v>
      </c>
      <c r="D45" s="67" t="str">
        <f t="shared" ref="D45" ca="1" si="87">+#REF!</f>
        <v>BECAS</v>
      </c>
      <c r="G45" s="77">
        <f>E42</f>
        <v>0</v>
      </c>
      <c r="H45" s="66" t="s">
        <v>142</v>
      </c>
      <c r="I45" s="67" t="str">
        <f>+D42</f>
        <v>BECAS</v>
      </c>
    </row>
    <row r="46" spans="2:9" ht="210" x14ac:dyDescent="0.25">
      <c r="B46" s="71">
        <f t="shared" ref="B46" ca="1" si="88">#REF!</f>
        <v>5</v>
      </c>
      <c r="C46" s="72" t="s">
        <v>149</v>
      </c>
      <c r="D46" s="73" t="str">
        <f t="shared" ref="D46" ca="1" si="89">+#REF!</f>
        <v>SECRETARIA ADMINISTRATIVA</v>
      </c>
      <c r="G46" s="77">
        <f>E50</f>
        <v>0.22727272727272727</v>
      </c>
      <c r="H46" s="72" t="s">
        <v>149</v>
      </c>
      <c r="I46" s="73" t="str">
        <f>+D50</f>
        <v>SECRETARIA ADMINISTRATIVA</v>
      </c>
    </row>
    <row r="47" spans="2:9" ht="165" x14ac:dyDescent="0.25">
      <c r="B47" s="62">
        <f t="shared" ref="B47" ca="1" si="90">#REF!</f>
        <v>4325</v>
      </c>
      <c r="C47" s="63" t="s">
        <v>147</v>
      </c>
      <c r="D47" s="64" t="str">
        <f t="shared" ref="D47" ca="1" si="91">+#REF!</f>
        <v>CONTRO ESCOLAR</v>
      </c>
      <c r="G47" s="77">
        <f>E48</f>
        <v>0.95983133599644921</v>
      </c>
      <c r="H47" s="63" t="s">
        <v>147</v>
      </c>
      <c r="I47" s="64" t="str">
        <f>+D48</f>
        <v>CONTRO ESCOLAR</v>
      </c>
    </row>
    <row r="48" spans="2:9" ht="180" x14ac:dyDescent="0.25">
      <c r="B48" s="74">
        <f t="shared" ref="B48" ca="1" si="92">#REF!</f>
        <v>1</v>
      </c>
      <c r="C48" s="75" t="s">
        <v>150</v>
      </c>
      <c r="D48" s="76" t="str">
        <f t="shared" ref="D48" ca="1" si="93">+#REF!</f>
        <v>JURÍDICO</v>
      </c>
      <c r="G48" s="77">
        <f>E51</f>
        <v>0.16666666666666666</v>
      </c>
      <c r="H48" s="75" t="s">
        <v>150</v>
      </c>
      <c r="I48" s="76" t="str">
        <f>+D51</f>
        <v>JURÍDICO</v>
      </c>
    </row>
    <row r="49" spans="2:9" ht="165" x14ac:dyDescent="0.25">
      <c r="B49" s="23">
        <f t="shared" ref="B49" ca="1" si="94">#REF!</f>
        <v>94.44</v>
      </c>
      <c r="C49" s="21" t="s">
        <v>151</v>
      </c>
      <c r="D49" s="22" t="str">
        <f t="shared" ref="D49" ca="1" si="95">+#REF!</f>
        <v>PRESUPUESTO Y TRANSPARENCIA</v>
      </c>
      <c r="G49" s="77">
        <f>E52</f>
        <v>0.94440000000000002</v>
      </c>
      <c r="H49" s="21" t="s">
        <v>151</v>
      </c>
      <c r="I49" s="22" t="str">
        <f>+D52</f>
        <v>PRESUPUESTO Y TRANSPARENCIA</v>
      </c>
    </row>
    <row r="53" spans="2:9" x14ac:dyDescent="0.25">
      <c r="G53" s="2"/>
      <c r="H53" s="19"/>
      <c r="I53" s="1"/>
    </row>
    <row r="54" spans="2:9" x14ac:dyDescent="0.25">
      <c r="G54" s="2"/>
      <c r="H54" s="19"/>
      <c r="I5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showGridLines="0" tabSelected="1" zoomScale="70" zoomScaleNormal="70" workbookViewId="0">
      <selection activeCell="B41" sqref="B41"/>
    </sheetView>
  </sheetViews>
  <sheetFormatPr baseColWidth="10" defaultRowHeight="15" x14ac:dyDescent="0.25"/>
  <cols>
    <col min="1" max="1" width="13.42578125" style="84" customWidth="1"/>
    <col min="2" max="2" width="34.7109375" customWidth="1"/>
    <col min="3" max="3" width="18" customWidth="1"/>
    <col min="4" max="4" width="15.42578125" customWidth="1"/>
    <col min="5" max="5" width="14.7109375" customWidth="1"/>
    <col min="6" max="6" width="25.5703125" customWidth="1"/>
    <col min="7" max="7" width="16.42578125" style="4" customWidth="1"/>
    <col min="8" max="8" width="20.42578125" style="4" customWidth="1"/>
    <col min="9" max="9" width="16.140625" style="2" customWidth="1"/>
    <col min="10" max="10" width="29.42578125" style="19" customWidth="1"/>
    <col min="11" max="11" width="11.42578125" style="1"/>
    <col min="16" max="16" width="15" customWidth="1"/>
    <col min="17" max="17" width="15.42578125" customWidth="1"/>
  </cols>
  <sheetData>
    <row r="1" spans="1:18" ht="23.25" x14ac:dyDescent="0.35">
      <c r="E1" s="3" t="s">
        <v>158</v>
      </c>
      <c r="P1" t="s">
        <v>26</v>
      </c>
      <c r="Q1" t="s">
        <v>25</v>
      </c>
    </row>
    <row r="2" spans="1:18" x14ac:dyDescent="0.25">
      <c r="P2" s="4">
        <f ca="1">G60</f>
        <v>0</v>
      </c>
      <c r="Q2" s="4">
        <f ca="1">100%-P2</f>
        <v>1</v>
      </c>
    </row>
    <row r="3" spans="1:18" x14ac:dyDescent="0.25">
      <c r="A3" s="85"/>
    </row>
    <row r="4" spans="1:18" x14ac:dyDescent="0.25">
      <c r="A4" s="86"/>
      <c r="B4" s="6"/>
      <c r="C4" s="6"/>
      <c r="D4" s="6"/>
      <c r="E4" s="6"/>
      <c r="F4" s="6"/>
      <c r="G4" s="9"/>
      <c r="H4" s="9"/>
      <c r="I4" s="8"/>
      <c r="J4" s="20"/>
      <c r="K4" s="7"/>
      <c r="L4" s="6"/>
      <c r="M4" s="6"/>
      <c r="N4" s="6"/>
      <c r="O4" s="6"/>
      <c r="P4" s="6"/>
      <c r="Q4" s="6"/>
      <c r="R4" s="6"/>
    </row>
    <row r="5" spans="1:18" ht="49.5" customHeight="1" x14ac:dyDescent="0.25">
      <c r="A5" s="86"/>
      <c r="B5" s="6"/>
      <c r="C5" s="6"/>
      <c r="D5" s="6"/>
      <c r="E5" s="6"/>
      <c r="F5" s="6"/>
      <c r="G5" s="9"/>
      <c r="H5" s="9"/>
      <c r="I5" s="8"/>
      <c r="J5" s="20"/>
      <c r="K5" s="7"/>
      <c r="L5" s="6"/>
      <c r="M5" s="6"/>
      <c r="N5" s="6"/>
      <c r="O5" s="6"/>
      <c r="P5" s="6"/>
      <c r="Q5" s="6"/>
      <c r="R5" s="6"/>
    </row>
    <row r="6" spans="1:18" ht="15.75" thickBot="1" x14ac:dyDescent="0.3">
      <c r="I6" s="117"/>
      <c r="J6" s="117"/>
    </row>
    <row r="7" spans="1:18" ht="97.5" customHeight="1" x14ac:dyDescent="0.25">
      <c r="A7" s="88"/>
      <c r="B7" s="102" t="s">
        <v>72</v>
      </c>
      <c r="C7" s="89" t="s">
        <v>16</v>
      </c>
      <c r="D7" s="90" t="s">
        <v>24</v>
      </c>
      <c r="E7" s="91" t="s">
        <v>14</v>
      </c>
      <c r="F7" s="92" t="s">
        <v>23</v>
      </c>
      <c r="I7" s="4"/>
      <c r="J7" s="4"/>
      <c r="K7" s="4"/>
    </row>
    <row r="8" spans="1:18" ht="44.25" customHeight="1" x14ac:dyDescent="0.4">
      <c r="A8" s="103" t="s">
        <v>22</v>
      </c>
      <c r="B8" s="93" t="s">
        <v>27</v>
      </c>
      <c r="C8" s="94">
        <v>4</v>
      </c>
      <c r="D8" s="95">
        <v>3</v>
      </c>
      <c r="E8" s="10">
        <f t="shared" ref="E8:E36" ca="1" si="0">+C8-D8</f>
        <v>1</v>
      </c>
      <c r="F8" s="15" t="s">
        <v>73</v>
      </c>
      <c r="G8" s="5">
        <f t="shared" ref="G8:G19" ca="1" si="1">D8/C8</f>
        <v>0.75</v>
      </c>
      <c r="H8" s="5"/>
      <c r="I8" s="82">
        <f ca="1">G8</f>
        <v>0.75</v>
      </c>
      <c r="J8" s="25" t="s">
        <v>102</v>
      </c>
      <c r="K8" s="26" t="str">
        <f t="shared" ref="K8:K9" ca="1" si="2">+F8</f>
        <v>UNIDADES</v>
      </c>
    </row>
    <row r="9" spans="1:18" ht="87" customHeight="1" x14ac:dyDescent="0.4">
      <c r="A9" s="103" t="s">
        <v>21</v>
      </c>
      <c r="B9" s="93" t="s">
        <v>28</v>
      </c>
      <c r="C9" s="94">
        <v>909</v>
      </c>
      <c r="D9" s="95">
        <v>809</v>
      </c>
      <c r="E9" s="10">
        <f t="shared" ca="1" si="0"/>
        <v>100</v>
      </c>
      <c r="F9" s="15" t="s">
        <v>73</v>
      </c>
      <c r="G9" s="5">
        <f t="shared" ca="1" si="1"/>
        <v>0.88998899889989003</v>
      </c>
      <c r="H9" s="5"/>
      <c r="I9" s="82">
        <f ca="1">G9</f>
        <v>0.88998899889989003</v>
      </c>
      <c r="J9" s="25" t="s">
        <v>99</v>
      </c>
      <c r="K9" s="26" t="str">
        <f t="shared" ca="1" si="2"/>
        <v>UNIDADES</v>
      </c>
    </row>
    <row r="10" spans="1:18" ht="44.25" customHeight="1" x14ac:dyDescent="0.4">
      <c r="A10" s="103" t="s">
        <v>11</v>
      </c>
      <c r="B10" s="93" t="s">
        <v>100</v>
      </c>
      <c r="C10" s="94">
        <v>4490</v>
      </c>
      <c r="D10" s="95">
        <v>161</v>
      </c>
      <c r="E10" s="10">
        <f t="shared" ca="1" si="0"/>
        <v>4329</v>
      </c>
      <c r="F10" s="15" t="s">
        <v>74</v>
      </c>
      <c r="G10" s="5">
        <f t="shared" ca="1" si="1"/>
        <v>3.5857461024498889E-2</v>
      </c>
      <c r="H10" s="5"/>
      <c r="I10" s="82">
        <f ca="1">G11</f>
        <v>0.89124999999999999</v>
      </c>
      <c r="J10" s="25" t="s">
        <v>104</v>
      </c>
      <c r="K10" s="26" t="str">
        <f ca="1">+F11</f>
        <v>UNIDADES/LICENCIATURA</v>
      </c>
    </row>
    <row r="11" spans="1:18" ht="52.5" customHeight="1" x14ac:dyDescent="0.4">
      <c r="A11" s="103" t="s">
        <v>91</v>
      </c>
      <c r="B11" s="96" t="s">
        <v>101</v>
      </c>
      <c r="C11" s="97">
        <v>800</v>
      </c>
      <c r="D11" s="98">
        <v>713</v>
      </c>
      <c r="E11" s="10">
        <f t="shared" ca="1" si="0"/>
        <v>87</v>
      </c>
      <c r="F11" s="83" t="s">
        <v>75</v>
      </c>
      <c r="G11" s="5">
        <f t="shared" ca="1" si="1"/>
        <v>0.89124999999999999</v>
      </c>
      <c r="H11" s="5"/>
      <c r="I11" s="82">
        <f ca="1">G13</f>
        <v>0.79661016949152541</v>
      </c>
      <c r="J11" s="25" t="s">
        <v>106</v>
      </c>
      <c r="K11" s="26" t="str">
        <f ca="1">+F13</f>
        <v>UNIDADES</v>
      </c>
    </row>
    <row r="12" spans="1:18" ht="63" customHeight="1" x14ac:dyDescent="0.4">
      <c r="A12" s="103" t="s">
        <v>90</v>
      </c>
      <c r="B12" s="96" t="s">
        <v>29</v>
      </c>
      <c r="C12" s="97">
        <v>1200</v>
      </c>
      <c r="D12" s="98">
        <v>332</v>
      </c>
      <c r="E12" s="10">
        <f t="shared" ca="1" si="0"/>
        <v>868</v>
      </c>
      <c r="F12" s="83" t="s">
        <v>74</v>
      </c>
      <c r="G12" s="5">
        <f t="shared" ca="1" si="1"/>
        <v>0.27666666666666667</v>
      </c>
      <c r="H12" s="5"/>
      <c r="I12" s="82">
        <f ca="1">G14</f>
        <v>1.09375</v>
      </c>
      <c r="J12" s="25" t="s">
        <v>107</v>
      </c>
      <c r="K12" s="26" t="str">
        <f ca="1">+F14</f>
        <v>UNIDADES</v>
      </c>
    </row>
    <row r="13" spans="1:18" ht="52.5" customHeight="1" x14ac:dyDescent="0.4">
      <c r="A13" s="103" t="s">
        <v>9</v>
      </c>
      <c r="B13" s="96" t="s">
        <v>30</v>
      </c>
      <c r="C13" s="97">
        <v>354</v>
      </c>
      <c r="D13" s="98">
        <v>282</v>
      </c>
      <c r="E13" s="10">
        <f t="shared" ca="1" si="0"/>
        <v>72</v>
      </c>
      <c r="F13" s="83" t="s">
        <v>73</v>
      </c>
      <c r="G13" s="5">
        <f t="shared" ca="1" si="1"/>
        <v>0.79661016949152541</v>
      </c>
      <c r="H13" s="5"/>
      <c r="I13" s="82">
        <f ca="1">G15</f>
        <v>0.58823529411764708</v>
      </c>
      <c r="J13" s="25" t="s">
        <v>109</v>
      </c>
      <c r="K13" s="27" t="str">
        <f ca="1">+F15</f>
        <v>UNIDADES</v>
      </c>
    </row>
    <row r="14" spans="1:18" ht="52.5" customHeight="1" x14ac:dyDescent="0.4">
      <c r="A14" s="103" t="s">
        <v>89</v>
      </c>
      <c r="B14" s="96" t="s">
        <v>31</v>
      </c>
      <c r="C14" s="97">
        <v>160</v>
      </c>
      <c r="D14" s="98">
        <v>175</v>
      </c>
      <c r="E14" s="10">
        <f t="shared" ca="1" si="0"/>
        <v>-15</v>
      </c>
      <c r="F14" s="83" t="s">
        <v>73</v>
      </c>
      <c r="G14" s="5">
        <f t="shared" ca="1" si="1"/>
        <v>1.09375</v>
      </c>
      <c r="H14" s="5"/>
      <c r="I14" s="82">
        <f ca="1">G16</f>
        <v>0.2</v>
      </c>
      <c r="J14" s="25" t="s">
        <v>110</v>
      </c>
      <c r="K14" s="27" t="str">
        <f ca="1">+F16</f>
        <v>UNIDADES</v>
      </c>
    </row>
    <row r="15" spans="1:18" ht="52.5" customHeight="1" x14ac:dyDescent="0.4">
      <c r="A15" s="103" t="s">
        <v>108</v>
      </c>
      <c r="B15" s="96" t="s">
        <v>156</v>
      </c>
      <c r="C15" s="97">
        <v>170</v>
      </c>
      <c r="D15" s="98">
        <v>100</v>
      </c>
      <c r="E15" s="10">
        <f t="shared" ca="1" si="0"/>
        <v>70</v>
      </c>
      <c r="F15" s="83" t="s">
        <v>73</v>
      </c>
      <c r="G15" s="5">
        <f t="shared" ca="1" si="1"/>
        <v>0.58823529411764708</v>
      </c>
      <c r="H15" s="5"/>
      <c r="I15" s="82">
        <f ca="1">G17</f>
        <v>0.15819209039548024</v>
      </c>
      <c r="J15" s="25" t="s">
        <v>111</v>
      </c>
      <c r="K15" s="27" t="str">
        <f ca="1">+F17</f>
        <v>UNIDADES</v>
      </c>
    </row>
    <row r="16" spans="1:18" ht="52.5" customHeight="1" x14ac:dyDescent="0.4">
      <c r="A16" s="103" t="s">
        <v>108</v>
      </c>
      <c r="B16" s="96" t="s">
        <v>32</v>
      </c>
      <c r="C16" s="97">
        <v>170</v>
      </c>
      <c r="D16" s="98">
        <v>34</v>
      </c>
      <c r="E16" s="10">
        <f t="shared" ca="1" si="0"/>
        <v>136</v>
      </c>
      <c r="F16" s="83" t="s">
        <v>73</v>
      </c>
      <c r="G16" s="5">
        <f t="shared" ca="1" si="1"/>
        <v>0.2</v>
      </c>
      <c r="H16" s="5"/>
      <c r="I16" s="82">
        <f ca="1">G25</f>
        <v>4.0990099009900992E-2</v>
      </c>
      <c r="J16" s="25" t="s">
        <v>121</v>
      </c>
      <c r="K16" s="51" t="str">
        <f ca="1">+F25</f>
        <v>UNIDADES</v>
      </c>
    </row>
    <row r="17" spans="1:11" ht="49.5" customHeight="1" x14ac:dyDescent="0.4">
      <c r="A17" s="103" t="s">
        <v>7</v>
      </c>
      <c r="B17" s="96" t="s">
        <v>95</v>
      </c>
      <c r="C17" s="97">
        <v>354</v>
      </c>
      <c r="D17" s="98">
        <v>56</v>
      </c>
      <c r="E17" s="10">
        <f t="shared" ca="1" si="0"/>
        <v>298</v>
      </c>
      <c r="F17" s="83" t="s">
        <v>73</v>
      </c>
      <c r="G17" s="5">
        <f t="shared" ca="1" si="1"/>
        <v>0.15819209039548024</v>
      </c>
      <c r="H17" s="5"/>
      <c r="I17" s="82">
        <f ca="1">G26</f>
        <v>0.96727272727272728</v>
      </c>
      <c r="J17" s="25" t="s">
        <v>120</v>
      </c>
      <c r="K17" s="51" t="str">
        <f ca="1">+F26</f>
        <v>UNIDADES</v>
      </c>
    </row>
    <row r="18" spans="1:11" ht="74.25" customHeight="1" x14ac:dyDescent="0.4">
      <c r="A18" s="103" t="s">
        <v>20</v>
      </c>
      <c r="B18" s="93" t="s">
        <v>33</v>
      </c>
      <c r="C18" s="94">
        <v>50</v>
      </c>
      <c r="D18" s="95">
        <v>35</v>
      </c>
      <c r="E18" s="10">
        <f t="shared" ca="1" si="0"/>
        <v>15</v>
      </c>
      <c r="F18" s="15" t="s">
        <v>152</v>
      </c>
      <c r="G18" s="5">
        <f t="shared" ca="1" si="1"/>
        <v>0.7</v>
      </c>
      <c r="H18" s="5"/>
      <c r="I18" s="82">
        <f ca="1">G28</f>
        <v>0.36444444444444446</v>
      </c>
      <c r="J18" s="25" t="s">
        <v>124</v>
      </c>
      <c r="K18" s="51" t="str">
        <f ca="1">+F28</f>
        <v>UNIDADES</v>
      </c>
    </row>
    <row r="19" spans="1:11" ht="74.25" customHeight="1" x14ac:dyDescent="0.4">
      <c r="A19" s="103" t="s">
        <v>113</v>
      </c>
      <c r="B19" s="93" t="s">
        <v>114</v>
      </c>
      <c r="C19" s="94">
        <v>67</v>
      </c>
      <c r="D19" s="95">
        <v>40</v>
      </c>
      <c r="E19" s="10">
        <f t="shared" ca="1" si="0"/>
        <v>27</v>
      </c>
      <c r="F19" s="15" t="s">
        <v>152</v>
      </c>
      <c r="G19" s="5">
        <f t="shared" ca="1" si="1"/>
        <v>0.59701492537313428</v>
      </c>
      <c r="H19" s="5"/>
      <c r="I19" s="82">
        <f ca="1">G29</f>
        <v>0.49714285714285716</v>
      </c>
      <c r="J19" s="25" t="s">
        <v>127</v>
      </c>
      <c r="K19" s="51" t="str">
        <f ca="1">+F29</f>
        <v>UNIDADES</v>
      </c>
    </row>
    <row r="20" spans="1:11" ht="74.25" customHeight="1" x14ac:dyDescent="0.4">
      <c r="A20" s="103" t="s">
        <v>35</v>
      </c>
      <c r="B20" s="93" t="s">
        <v>34</v>
      </c>
      <c r="C20" s="94">
        <v>1000</v>
      </c>
      <c r="D20" s="95">
        <v>400</v>
      </c>
      <c r="E20" s="10">
        <f t="shared" ca="1" si="0"/>
        <v>600</v>
      </c>
      <c r="F20" s="15" t="s">
        <v>76</v>
      </c>
      <c r="G20" s="5">
        <f t="shared" ref="G20:G36" ca="1" si="3">D20/C20</f>
        <v>0.4</v>
      </c>
      <c r="H20" s="5"/>
      <c r="I20" s="82">
        <f ca="1">G45</f>
        <v>0.6525875190258752</v>
      </c>
      <c r="J20" s="25" t="s">
        <v>138</v>
      </c>
      <c r="K20" s="51" t="str">
        <f ca="1">+F45</f>
        <v>UNIDADES</v>
      </c>
    </row>
    <row r="21" spans="1:11" ht="74.25" customHeight="1" x14ac:dyDescent="0.4">
      <c r="A21" s="103" t="s">
        <v>37</v>
      </c>
      <c r="B21" s="93" t="s">
        <v>36</v>
      </c>
      <c r="C21" s="94">
        <v>494</v>
      </c>
      <c r="D21" s="95">
        <v>402</v>
      </c>
      <c r="E21" s="10">
        <f t="shared" ca="1" si="0"/>
        <v>92</v>
      </c>
      <c r="F21" s="18" t="s">
        <v>153</v>
      </c>
      <c r="G21" s="5">
        <f t="shared" ca="1" si="3"/>
        <v>0.81376518218623484</v>
      </c>
      <c r="H21" s="5"/>
      <c r="I21" s="82">
        <f ca="1">G47</f>
        <v>1.0508474576271187</v>
      </c>
      <c r="J21" s="25" t="s">
        <v>141</v>
      </c>
      <c r="K21" s="51" t="str">
        <f ca="1">+F47</f>
        <v xml:space="preserve">UNIDADES </v>
      </c>
    </row>
    <row r="22" spans="1:11" ht="74.25" customHeight="1" x14ac:dyDescent="0.4">
      <c r="A22" s="103" t="s">
        <v>39</v>
      </c>
      <c r="B22" s="93" t="s">
        <v>38</v>
      </c>
      <c r="C22" s="94">
        <v>274</v>
      </c>
      <c r="D22" s="95">
        <v>182</v>
      </c>
      <c r="E22" s="10">
        <f t="shared" ca="1" si="0"/>
        <v>92</v>
      </c>
      <c r="F22" s="18" t="s">
        <v>78</v>
      </c>
      <c r="G22" s="5">
        <f t="shared" ca="1" si="3"/>
        <v>0.66423357664233573</v>
      </c>
      <c r="H22" s="5"/>
      <c r="I22" s="82">
        <f ca="1">G10</f>
        <v>3.5857461024498889E-2</v>
      </c>
      <c r="J22" s="29" t="s">
        <v>103</v>
      </c>
      <c r="K22" s="30" t="str">
        <f ca="1">+F10</f>
        <v>CONTROL ESCOLAR</v>
      </c>
    </row>
    <row r="23" spans="1:11" ht="58.5" customHeight="1" x14ac:dyDescent="0.4">
      <c r="A23" s="103" t="s">
        <v>6</v>
      </c>
      <c r="B23" s="93" t="s">
        <v>40</v>
      </c>
      <c r="C23" s="94">
        <v>12</v>
      </c>
      <c r="D23" s="95">
        <v>0</v>
      </c>
      <c r="E23" s="10">
        <f t="shared" ca="1" si="0"/>
        <v>12</v>
      </c>
      <c r="F23" s="18" t="s">
        <v>79</v>
      </c>
      <c r="G23" s="5">
        <f t="shared" ca="1" si="3"/>
        <v>0</v>
      </c>
      <c r="H23" s="5"/>
      <c r="I23" s="82">
        <f ca="1">G12</f>
        <v>0.27666666666666667</v>
      </c>
      <c r="J23" s="31" t="s">
        <v>105</v>
      </c>
      <c r="K23" s="32" t="str">
        <f ca="1">+F12</f>
        <v>CONTROL ESCOLAR</v>
      </c>
    </row>
    <row r="24" spans="1:11" ht="62.25" customHeight="1" x14ac:dyDescent="0.4">
      <c r="A24" s="103" t="s">
        <v>94</v>
      </c>
      <c r="B24" s="96" t="s">
        <v>41</v>
      </c>
      <c r="C24" s="94">
        <v>90</v>
      </c>
      <c r="D24" s="95">
        <v>47</v>
      </c>
      <c r="E24" s="10">
        <f t="shared" ca="1" si="0"/>
        <v>43</v>
      </c>
      <c r="F24" s="15" t="s">
        <v>80</v>
      </c>
      <c r="G24" s="5">
        <f t="shared" ca="1" si="3"/>
        <v>0.52222222222222225</v>
      </c>
      <c r="H24" s="5"/>
      <c r="I24" s="82">
        <f ca="1">G54</f>
        <v>1.0321793164669331</v>
      </c>
      <c r="J24" s="63" t="s">
        <v>147</v>
      </c>
      <c r="K24" s="79" t="str">
        <f ca="1">+F54</f>
        <v>CONTRO ESCOLAR</v>
      </c>
    </row>
    <row r="25" spans="1:11" s="17" customFormat="1" ht="90" customHeight="1" x14ac:dyDescent="0.4">
      <c r="A25" s="103" t="s">
        <v>4</v>
      </c>
      <c r="B25" s="93" t="s">
        <v>42</v>
      </c>
      <c r="C25" s="94">
        <v>5050</v>
      </c>
      <c r="D25" s="94">
        <v>207</v>
      </c>
      <c r="E25" s="10">
        <f t="shared" ca="1" si="0"/>
        <v>4843</v>
      </c>
      <c r="F25" s="15" t="s">
        <v>73</v>
      </c>
      <c r="G25" s="5">
        <f t="shared" ca="1" si="3"/>
        <v>4.0990099009900992E-2</v>
      </c>
      <c r="H25" s="16"/>
      <c r="I25" s="82">
        <f ca="1">G41</f>
        <v>1.0321793164669331</v>
      </c>
      <c r="J25" s="63" t="s">
        <v>134</v>
      </c>
      <c r="K25" s="64" t="str">
        <f ca="1">+F41</f>
        <v>CONTRO ESCOLAR</v>
      </c>
    </row>
    <row r="26" spans="1:11" s="17" customFormat="1" ht="50.25" customHeight="1" x14ac:dyDescent="0.4">
      <c r="A26" s="103" t="s">
        <v>93</v>
      </c>
      <c r="B26" s="93" t="s">
        <v>43</v>
      </c>
      <c r="C26" s="94">
        <v>550</v>
      </c>
      <c r="D26" s="94">
        <v>532</v>
      </c>
      <c r="E26" s="10">
        <f t="shared" ca="1" si="0"/>
        <v>18</v>
      </c>
      <c r="F26" s="15" t="s">
        <v>73</v>
      </c>
      <c r="G26" s="5">
        <f ca="1">D26/C26</f>
        <v>0.96727272727272728</v>
      </c>
      <c r="H26" s="16"/>
      <c r="I26" s="82">
        <f ca="1">G42</f>
        <v>1.0321793164669331</v>
      </c>
      <c r="J26" s="63" t="s">
        <v>135</v>
      </c>
      <c r="K26" s="64" t="str">
        <f ca="1">+F42</f>
        <v>CONTRO ESCOLAR</v>
      </c>
    </row>
    <row r="27" spans="1:11" s="17" customFormat="1" ht="54.75" customHeight="1" x14ac:dyDescent="0.4">
      <c r="A27" s="103" t="s">
        <v>2</v>
      </c>
      <c r="B27" s="96" t="s">
        <v>44</v>
      </c>
      <c r="C27" s="94">
        <v>2633</v>
      </c>
      <c r="D27" s="94">
        <v>2633</v>
      </c>
      <c r="E27" s="10">
        <f t="shared" ca="1" si="0"/>
        <v>0</v>
      </c>
      <c r="F27" s="15" t="s">
        <v>81</v>
      </c>
      <c r="G27" s="5">
        <f ca="1">D27/C27</f>
        <v>1</v>
      </c>
      <c r="H27" s="16"/>
      <c r="I27" s="82">
        <f ca="1">G43</f>
        <v>0.79058539529269767</v>
      </c>
      <c r="J27" s="63" t="s">
        <v>136</v>
      </c>
      <c r="K27" s="64" t="str">
        <f ca="1">+F43</f>
        <v>CONTRO ESCOLAR</v>
      </c>
    </row>
    <row r="28" spans="1:11" ht="61.5" customHeight="1" x14ac:dyDescent="0.4">
      <c r="A28" s="103" t="s">
        <v>19</v>
      </c>
      <c r="B28" s="93" t="s">
        <v>157</v>
      </c>
      <c r="C28" s="94">
        <v>450</v>
      </c>
      <c r="D28" s="95">
        <v>164</v>
      </c>
      <c r="E28" s="10">
        <f t="shared" ca="1" si="0"/>
        <v>286</v>
      </c>
      <c r="F28" s="15" t="s">
        <v>73</v>
      </c>
      <c r="G28" s="5">
        <f t="shared" ca="1" si="3"/>
        <v>0.36444444444444446</v>
      </c>
      <c r="H28" s="5"/>
      <c r="I28" s="82">
        <f ca="1">G44</f>
        <v>8.7999999999999995E-2</v>
      </c>
      <c r="J28" s="63" t="s">
        <v>137</v>
      </c>
      <c r="K28" s="64" t="str">
        <f ca="1">+F44</f>
        <v>CONTRO ESCOLAR</v>
      </c>
    </row>
    <row r="29" spans="1:11" ht="62.25" customHeight="1" x14ac:dyDescent="0.4">
      <c r="A29" s="103" t="s">
        <v>1</v>
      </c>
      <c r="B29" s="93" t="s">
        <v>45</v>
      </c>
      <c r="C29" s="94">
        <v>350</v>
      </c>
      <c r="D29" s="95">
        <v>174</v>
      </c>
      <c r="E29" s="10">
        <f t="shared" ca="1" si="0"/>
        <v>176</v>
      </c>
      <c r="F29" s="15" t="s">
        <v>73</v>
      </c>
      <c r="G29" s="5">
        <f t="shared" ca="1" si="3"/>
        <v>0.49714285714285716</v>
      </c>
      <c r="H29" s="5"/>
      <c r="I29" s="82">
        <f ca="1">G18</f>
        <v>0.7</v>
      </c>
      <c r="J29" s="34" t="s">
        <v>112</v>
      </c>
      <c r="K29" s="35" t="str">
        <f ca="1">+F18</f>
        <v>UNIDADES E INVESTIGACIÓN</v>
      </c>
    </row>
    <row r="30" spans="1:11" ht="68.25" customHeight="1" x14ac:dyDescent="0.4">
      <c r="A30" s="103" t="s">
        <v>0</v>
      </c>
      <c r="B30" s="93" t="s">
        <v>96</v>
      </c>
      <c r="C30" s="94">
        <v>1</v>
      </c>
      <c r="D30" s="95">
        <v>0</v>
      </c>
      <c r="E30" s="10">
        <f t="shared" ca="1" si="0"/>
        <v>1</v>
      </c>
      <c r="F30" s="15" t="s">
        <v>82</v>
      </c>
      <c r="G30" s="5">
        <f t="shared" ca="1" si="3"/>
        <v>0</v>
      </c>
      <c r="H30" s="5"/>
      <c r="I30" s="82">
        <f ca="1">G19</f>
        <v>0.59701492537313428</v>
      </c>
      <c r="J30" s="34" t="s">
        <v>115</v>
      </c>
      <c r="K30" s="35" t="str">
        <f ca="1">+F19</f>
        <v>UNIDADES E INVESTIGACIÓN</v>
      </c>
    </row>
    <row r="31" spans="1:11" ht="73.5" customHeight="1" x14ac:dyDescent="0.4">
      <c r="A31" s="103" t="s">
        <v>18</v>
      </c>
      <c r="B31" s="93" t="s">
        <v>46</v>
      </c>
      <c r="C31" s="94">
        <v>115</v>
      </c>
      <c r="D31" s="95">
        <v>46</v>
      </c>
      <c r="E31" s="10">
        <f t="shared" ca="1" si="0"/>
        <v>69</v>
      </c>
      <c r="F31" s="15" t="s">
        <v>83</v>
      </c>
      <c r="G31" s="5">
        <f t="shared" ca="1" si="3"/>
        <v>0.4</v>
      </c>
      <c r="H31" s="5"/>
      <c r="I31" s="82">
        <f ca="1">G35</f>
        <v>0.95666666666666667</v>
      </c>
      <c r="J31" s="37" t="s">
        <v>131</v>
      </c>
      <c r="K31" s="38" t="str">
        <f ca="1">+F35</f>
        <v>UNIDADES/LICENCIATURA</v>
      </c>
    </row>
    <row r="32" spans="1:11" s="17" customFormat="1" ht="75.75" customHeight="1" x14ac:dyDescent="0.4">
      <c r="A32" s="103" t="s">
        <v>92</v>
      </c>
      <c r="B32" s="93" t="s">
        <v>97</v>
      </c>
      <c r="C32" s="94">
        <v>450</v>
      </c>
      <c r="D32" s="94">
        <v>495</v>
      </c>
      <c r="E32" s="10">
        <f t="shared" ca="1" si="0"/>
        <v>-45</v>
      </c>
      <c r="F32" s="15" t="s">
        <v>83</v>
      </c>
      <c r="G32" s="5">
        <f t="shared" ca="1" si="3"/>
        <v>1.1000000000000001</v>
      </c>
      <c r="H32" s="16"/>
      <c r="I32" s="82">
        <f ca="1">G36</f>
        <v>1.0176470588235293</v>
      </c>
      <c r="J32" s="37" t="s">
        <v>132</v>
      </c>
      <c r="K32" s="38" t="str">
        <f ca="1">+F36</f>
        <v>UNIDADES/LICENCIATURA</v>
      </c>
    </row>
    <row r="33" spans="1:11" ht="71.25" customHeight="1" x14ac:dyDescent="0.4">
      <c r="A33" s="103" t="s">
        <v>47</v>
      </c>
      <c r="B33" s="93" t="s">
        <v>48</v>
      </c>
      <c r="C33" s="94">
        <v>5</v>
      </c>
      <c r="D33" s="95">
        <v>5</v>
      </c>
      <c r="E33" s="10">
        <f t="shared" ca="1" si="0"/>
        <v>0</v>
      </c>
      <c r="F33" s="15" t="s">
        <v>83</v>
      </c>
      <c r="G33" s="5">
        <f ca="1">D33/C33</f>
        <v>1</v>
      </c>
      <c r="H33" s="5"/>
      <c r="I33" s="82">
        <f ca="1">G20</f>
        <v>0.4</v>
      </c>
      <c r="J33" s="37" t="s">
        <v>116</v>
      </c>
      <c r="K33" s="38" t="str">
        <f ca="1">+F20</f>
        <v>CONOCER</v>
      </c>
    </row>
    <row r="34" spans="1:11" ht="76.5" customHeight="1" x14ac:dyDescent="0.4">
      <c r="A34" s="103" t="s">
        <v>49</v>
      </c>
      <c r="B34" s="93" t="s">
        <v>52</v>
      </c>
      <c r="C34" s="94">
        <v>4</v>
      </c>
      <c r="D34" s="95">
        <v>2</v>
      </c>
      <c r="E34" s="10">
        <f t="shared" ca="1" si="0"/>
        <v>2</v>
      </c>
      <c r="F34" s="15" t="s">
        <v>83</v>
      </c>
      <c r="G34" s="5">
        <f t="shared" ca="1" si="3"/>
        <v>0.5</v>
      </c>
      <c r="H34" s="5"/>
      <c r="I34" s="82">
        <f ca="1">G52</f>
        <v>0.72513562386980113</v>
      </c>
      <c r="J34" s="40" t="s">
        <v>146</v>
      </c>
      <c r="K34" s="41" t="str">
        <f ca="1">+F52</f>
        <v>RECURSOS HUMANOS</v>
      </c>
    </row>
    <row r="35" spans="1:11" ht="54.75" customHeight="1" x14ac:dyDescent="0.4">
      <c r="A35" s="103" t="s">
        <v>50</v>
      </c>
      <c r="B35" s="93" t="s">
        <v>53</v>
      </c>
      <c r="C35" s="94">
        <v>1200</v>
      </c>
      <c r="D35" s="95">
        <v>1148</v>
      </c>
      <c r="E35" s="10">
        <f t="shared" ca="1" si="0"/>
        <v>52</v>
      </c>
      <c r="F35" s="15" t="s">
        <v>75</v>
      </c>
      <c r="G35" s="5">
        <f ca="1">D35/C35</f>
        <v>0.95666666666666667</v>
      </c>
      <c r="H35" s="5"/>
      <c r="I35" s="82">
        <f ca="1">G53</f>
        <v>1.1327683615819208</v>
      </c>
      <c r="J35" s="40" t="s">
        <v>146</v>
      </c>
      <c r="K35" s="41" t="str">
        <f ca="1">+F53</f>
        <v>RECURSOS HUMANOS</v>
      </c>
    </row>
    <row r="36" spans="1:11" ht="59.25" customHeight="1" thickBot="1" x14ac:dyDescent="0.45">
      <c r="A36" s="104" t="s">
        <v>51</v>
      </c>
      <c r="B36" s="105" t="s">
        <v>54</v>
      </c>
      <c r="C36" s="106">
        <v>510</v>
      </c>
      <c r="D36" s="107">
        <v>519</v>
      </c>
      <c r="E36" s="10">
        <f t="shared" ca="1" si="0"/>
        <v>-9</v>
      </c>
      <c r="F36" s="108" t="s">
        <v>75</v>
      </c>
      <c r="G36" s="5">
        <f t="shared" ca="1" si="3"/>
        <v>1.0176470588235293</v>
      </c>
      <c r="H36" s="5"/>
      <c r="I36" s="82">
        <f ca="1">G21</f>
        <v>0.81376518218623484</v>
      </c>
      <c r="J36" s="40" t="s">
        <v>117</v>
      </c>
      <c r="K36" s="41" t="str">
        <f ca="1">+F21</f>
        <v>UNIDADES Y RECURSOS HUMANOS</v>
      </c>
    </row>
    <row r="37" spans="1:11" ht="46.5" x14ac:dyDescent="0.4">
      <c r="G37" s="5"/>
      <c r="I37" s="82">
        <f ca="1">G55</f>
        <v>0.8082333777580335</v>
      </c>
      <c r="J37" s="40" t="s">
        <v>148</v>
      </c>
      <c r="K37" s="41" t="str">
        <f ca="1">+F55</f>
        <v>RECURSOS HUMANOS</v>
      </c>
    </row>
    <row r="38" spans="1:11" ht="60" x14ac:dyDescent="0.4">
      <c r="G38" s="5"/>
      <c r="I38" s="82">
        <f ca="1">G22</f>
        <v>0.66423357664233573</v>
      </c>
      <c r="J38" s="43" t="s">
        <v>118</v>
      </c>
      <c r="K38" s="44" t="str">
        <f ca="1">+F22</f>
        <v>EQUIDAD E IGUALDAD DE GENERO</v>
      </c>
    </row>
    <row r="39" spans="1:11" ht="90.75" thickBot="1" x14ac:dyDescent="0.45">
      <c r="G39" s="5"/>
      <c r="I39" s="82">
        <f ca="1">G27</f>
        <v>1</v>
      </c>
      <c r="J39" s="53" t="s">
        <v>123</v>
      </c>
      <c r="K39" s="54" t="str">
        <f ca="1">+F27</f>
        <v>DIFUSION/UNIDADES</v>
      </c>
    </row>
    <row r="40" spans="1:11" ht="72" customHeight="1" x14ac:dyDescent="0.4">
      <c r="A40" s="109"/>
      <c r="B40" s="110" t="s">
        <v>159</v>
      </c>
      <c r="C40" s="13" t="s">
        <v>16</v>
      </c>
      <c r="D40" s="13" t="s">
        <v>15</v>
      </c>
      <c r="E40" s="13" t="s">
        <v>14</v>
      </c>
      <c r="F40" s="14" t="s">
        <v>23</v>
      </c>
      <c r="G40" s="5"/>
      <c r="I40" s="82">
        <f ca="1">G31</f>
        <v>0.4</v>
      </c>
      <c r="J40" s="59" t="s">
        <v>126</v>
      </c>
      <c r="K40" s="60" t="str">
        <f ca="1">+F31</f>
        <v>VINCULACION/UNIDADES</v>
      </c>
    </row>
    <row r="41" spans="1:11" ht="74.25" customHeight="1" x14ac:dyDescent="0.4">
      <c r="A41" s="111" t="s">
        <v>13</v>
      </c>
      <c r="B41" s="99" t="s">
        <v>55</v>
      </c>
      <c r="C41" s="100">
        <v>4506</v>
      </c>
      <c r="D41" s="100">
        <v>4651</v>
      </c>
      <c r="E41" s="10">
        <f t="shared" ref="E41:E57" ca="1" si="4">+C41-D41</f>
        <v>-145</v>
      </c>
      <c r="F41" s="11" t="s">
        <v>84</v>
      </c>
      <c r="G41" s="5">
        <f t="shared" ref="G41:G58" ca="1" si="5">D41/C41</f>
        <v>1.0321793164669331</v>
      </c>
      <c r="H41" s="5"/>
      <c r="I41" s="82">
        <f ca="1">G32</f>
        <v>1.1000000000000001</v>
      </c>
      <c r="J41" s="59" t="s">
        <v>128</v>
      </c>
      <c r="K41" s="61" t="str">
        <f ca="1">+F32</f>
        <v>VINCULACION/UNIDADES</v>
      </c>
    </row>
    <row r="42" spans="1:11" ht="60" customHeight="1" x14ac:dyDescent="0.4">
      <c r="A42" s="111" t="s">
        <v>12</v>
      </c>
      <c r="B42" s="99" t="s">
        <v>56</v>
      </c>
      <c r="C42" s="100">
        <v>4506</v>
      </c>
      <c r="D42" s="100">
        <v>4651</v>
      </c>
      <c r="E42" s="10">
        <f t="shared" ca="1" si="4"/>
        <v>-145</v>
      </c>
      <c r="F42" s="11" t="s">
        <v>84</v>
      </c>
      <c r="G42" s="5">
        <f t="shared" ca="1" si="5"/>
        <v>1.0321793164669331</v>
      </c>
      <c r="H42" s="5"/>
      <c r="I42" s="82">
        <f ca="1">G33</f>
        <v>1</v>
      </c>
      <c r="J42" s="59" t="s">
        <v>129</v>
      </c>
      <c r="K42" s="61" t="str">
        <f ca="1">+F33</f>
        <v>VINCULACION/UNIDADES</v>
      </c>
    </row>
    <row r="43" spans="1:11" ht="54.75" customHeight="1" x14ac:dyDescent="0.4">
      <c r="A43" s="111" t="s">
        <v>11</v>
      </c>
      <c r="B43" s="99" t="s">
        <v>57</v>
      </c>
      <c r="C43" s="100">
        <v>1657</v>
      </c>
      <c r="D43" s="100">
        <v>1310</v>
      </c>
      <c r="E43" s="10">
        <f t="shared" ca="1" si="4"/>
        <v>347</v>
      </c>
      <c r="F43" s="11" t="s">
        <v>84</v>
      </c>
      <c r="G43" s="5">
        <f t="shared" ca="1" si="5"/>
        <v>0.79058539529269767</v>
      </c>
      <c r="H43" s="5"/>
      <c r="I43" s="82">
        <f ca="1">G34</f>
        <v>0.5</v>
      </c>
      <c r="J43" s="59" t="s">
        <v>130</v>
      </c>
      <c r="K43" s="61" t="str">
        <f ca="1">+F34</f>
        <v>VINCULACION/UNIDADES</v>
      </c>
    </row>
    <row r="44" spans="1:11" ht="41.25" customHeight="1" x14ac:dyDescent="0.4">
      <c r="A44" s="111" t="s">
        <v>10</v>
      </c>
      <c r="B44" s="99" t="s">
        <v>58</v>
      </c>
      <c r="C44" s="100">
        <v>750</v>
      </c>
      <c r="D44" s="100">
        <v>66</v>
      </c>
      <c r="E44" s="10">
        <f t="shared" ca="1" si="4"/>
        <v>684</v>
      </c>
      <c r="F44" s="11" t="s">
        <v>84</v>
      </c>
      <c r="G44" s="5">
        <f t="shared" ca="1" si="5"/>
        <v>8.7999999999999995E-2</v>
      </c>
      <c r="H44" s="5"/>
      <c r="I44" s="82">
        <f ca="1">G24</f>
        <v>0.52222222222222225</v>
      </c>
      <c r="J44" s="49" t="s">
        <v>122</v>
      </c>
      <c r="K44" s="50" t="str">
        <f ca="1">+F24</f>
        <v>SISTEMAS Y REDES</v>
      </c>
    </row>
    <row r="45" spans="1:11" ht="59.25" customHeight="1" x14ac:dyDescent="0.4">
      <c r="A45" s="111" t="s">
        <v>9</v>
      </c>
      <c r="B45" s="99" t="s">
        <v>133</v>
      </c>
      <c r="C45" s="100">
        <v>5256</v>
      </c>
      <c r="D45" s="100">
        <v>3430</v>
      </c>
      <c r="E45" s="10">
        <f t="shared" ca="1" si="4"/>
        <v>1826</v>
      </c>
      <c r="F45" s="11" t="s">
        <v>73</v>
      </c>
      <c r="G45" s="5">
        <f t="shared" ca="1" si="5"/>
        <v>0.6525875190258752</v>
      </c>
      <c r="H45" s="5"/>
      <c r="I45" s="82">
        <f ca="1">G46</f>
        <v>0.99272727272727268</v>
      </c>
      <c r="J45" s="49" t="s">
        <v>139</v>
      </c>
      <c r="K45" s="50" t="str">
        <f ca="1">+F46</f>
        <v>SISTEMAS Y REDES</v>
      </c>
    </row>
    <row r="46" spans="1:11" ht="60" customHeight="1" x14ac:dyDescent="0.4">
      <c r="A46" s="111" t="s">
        <v>8</v>
      </c>
      <c r="B46" s="99" t="s">
        <v>140</v>
      </c>
      <c r="C46" s="100">
        <v>1100</v>
      </c>
      <c r="D46" s="100">
        <v>1092</v>
      </c>
      <c r="E46" s="10">
        <f t="shared" ca="1" si="4"/>
        <v>8</v>
      </c>
      <c r="F46" s="11" t="s">
        <v>80</v>
      </c>
      <c r="G46" s="5">
        <f ca="1">D46/C46</f>
        <v>0.99272727272727268</v>
      </c>
      <c r="H46" s="5"/>
      <c r="I46" s="82">
        <f ca="1">G30</f>
        <v>0</v>
      </c>
      <c r="J46" s="56" t="s">
        <v>125</v>
      </c>
      <c r="K46" s="57" t="str">
        <f ca="1">+F30</f>
        <v>EDITORIAL</v>
      </c>
    </row>
    <row r="47" spans="1:11" ht="84" customHeight="1" x14ac:dyDescent="0.4">
      <c r="A47" s="111" t="s">
        <v>6</v>
      </c>
      <c r="B47" s="99" t="s">
        <v>59</v>
      </c>
      <c r="C47" s="100">
        <v>944</v>
      </c>
      <c r="D47" s="100">
        <v>992</v>
      </c>
      <c r="E47" s="10">
        <f t="shared" ca="1" si="4"/>
        <v>-48</v>
      </c>
      <c r="F47" s="11" t="s">
        <v>154</v>
      </c>
      <c r="G47" s="5">
        <f t="shared" ca="1" si="5"/>
        <v>1.0508474576271187</v>
      </c>
      <c r="H47" s="5"/>
      <c r="I47" s="82">
        <f ca="1">G51</f>
        <v>1</v>
      </c>
      <c r="J47" s="56" t="s">
        <v>145</v>
      </c>
      <c r="K47" s="57" t="str">
        <f ca="1">+F51</f>
        <v>EDITORIAL</v>
      </c>
    </row>
    <row r="48" spans="1:11" ht="41.25" x14ac:dyDescent="0.4">
      <c r="A48" s="111" t="s">
        <v>5</v>
      </c>
      <c r="B48" s="99" t="s">
        <v>60</v>
      </c>
      <c r="C48" s="100">
        <v>1500</v>
      </c>
      <c r="D48" s="100">
        <v>605</v>
      </c>
      <c r="E48" s="10">
        <f t="shared" ca="1" si="4"/>
        <v>895</v>
      </c>
      <c r="F48" s="11" t="s">
        <v>85</v>
      </c>
      <c r="G48" s="5">
        <f t="shared" ca="1" si="5"/>
        <v>0.40333333333333332</v>
      </c>
      <c r="H48" s="5"/>
      <c r="I48" s="82">
        <f ca="1">G23</f>
        <v>0</v>
      </c>
      <c r="J48" s="46" t="s">
        <v>119</v>
      </c>
      <c r="K48" s="47" t="str">
        <f ca="1">+F23</f>
        <v>ADQUISICIONES Y SERVICIOS</v>
      </c>
    </row>
    <row r="49" spans="1:11" ht="119.25" customHeight="1" x14ac:dyDescent="0.4">
      <c r="A49" s="111" t="s">
        <v>4</v>
      </c>
      <c r="B49" s="99" t="s">
        <v>61</v>
      </c>
      <c r="C49" s="100">
        <v>5350</v>
      </c>
      <c r="D49" s="100">
        <v>3693</v>
      </c>
      <c r="E49" s="10">
        <f t="shared" ca="1" si="4"/>
        <v>1657</v>
      </c>
      <c r="F49" s="11" t="s">
        <v>86</v>
      </c>
      <c r="G49" s="5">
        <f t="shared" ca="1" si="5"/>
        <v>0.69028037383177565</v>
      </c>
      <c r="H49" s="5"/>
      <c r="I49" s="82">
        <f ca="1">G49</f>
        <v>0.69028037383177565</v>
      </c>
      <c r="J49" s="69" t="s">
        <v>143</v>
      </c>
      <c r="K49" s="70" t="str">
        <f ca="1">+F49</f>
        <v>COMUNICACIÓN SOCIAL</v>
      </c>
    </row>
    <row r="50" spans="1:11" ht="64.5" customHeight="1" x14ac:dyDescent="0.4">
      <c r="A50" s="111" t="s">
        <v>3</v>
      </c>
      <c r="B50" s="99" t="s">
        <v>62</v>
      </c>
      <c r="C50" s="100">
        <v>45</v>
      </c>
      <c r="D50" s="100">
        <v>24</v>
      </c>
      <c r="E50" s="10">
        <f t="shared" ca="1" si="4"/>
        <v>21</v>
      </c>
      <c r="F50" s="11" t="s">
        <v>86</v>
      </c>
      <c r="G50" s="5">
        <f t="shared" ca="1" si="5"/>
        <v>0.53333333333333333</v>
      </c>
      <c r="H50" s="5"/>
      <c r="I50" s="82">
        <f ca="1">G50</f>
        <v>0.53333333333333333</v>
      </c>
      <c r="J50" s="69" t="s">
        <v>144</v>
      </c>
      <c r="K50" s="70" t="str">
        <f ca="1">+F50</f>
        <v>COMUNICACIÓN SOCIAL</v>
      </c>
    </row>
    <row r="51" spans="1:11" ht="73.5" customHeight="1" x14ac:dyDescent="0.4">
      <c r="A51" s="111" t="s">
        <v>2</v>
      </c>
      <c r="B51" s="99" t="s">
        <v>63</v>
      </c>
      <c r="C51" s="100">
        <v>19</v>
      </c>
      <c r="D51" s="100">
        <v>19</v>
      </c>
      <c r="E51" s="10">
        <f t="shared" ca="1" si="4"/>
        <v>0</v>
      </c>
      <c r="F51" s="11" t="s">
        <v>82</v>
      </c>
      <c r="G51" s="5">
        <f ca="1">D51/C51</f>
        <v>1</v>
      </c>
      <c r="H51" s="5"/>
      <c r="I51" s="82">
        <f ca="1">G48</f>
        <v>0.40333333333333332</v>
      </c>
      <c r="J51" s="66" t="s">
        <v>142</v>
      </c>
      <c r="K51" s="67" t="str">
        <f ca="1">+F48</f>
        <v>BECAS</v>
      </c>
    </row>
    <row r="52" spans="1:11" ht="56.25" customHeight="1" x14ac:dyDescent="0.4">
      <c r="A52" s="111" t="s">
        <v>1</v>
      </c>
      <c r="B52" s="99" t="s">
        <v>64</v>
      </c>
      <c r="C52" s="100">
        <v>553</v>
      </c>
      <c r="D52" s="100">
        <v>401</v>
      </c>
      <c r="E52" s="10">
        <f t="shared" ca="1" si="4"/>
        <v>152</v>
      </c>
      <c r="F52" s="11" t="s">
        <v>77</v>
      </c>
      <c r="G52" s="5">
        <f t="shared" ca="1" si="5"/>
        <v>0.72513562386980113</v>
      </c>
      <c r="H52" s="5"/>
      <c r="I52" s="82">
        <f ca="1">G56</f>
        <v>0.81818181818181823</v>
      </c>
      <c r="J52" s="72" t="s">
        <v>149</v>
      </c>
      <c r="K52" s="78" t="str">
        <f ca="1">+F56</f>
        <v>SECRETARIA ADMINISTRATIVA</v>
      </c>
    </row>
    <row r="53" spans="1:11" ht="47.25" customHeight="1" x14ac:dyDescent="0.4">
      <c r="A53" s="111" t="s">
        <v>0</v>
      </c>
      <c r="B53" s="101" t="s">
        <v>67</v>
      </c>
      <c r="C53" s="100">
        <v>354</v>
      </c>
      <c r="D53" s="100">
        <v>401</v>
      </c>
      <c r="E53" s="10">
        <f t="shared" ca="1" si="4"/>
        <v>-47</v>
      </c>
      <c r="F53" s="11" t="s">
        <v>77</v>
      </c>
      <c r="G53" s="5">
        <f t="shared" ca="1" si="5"/>
        <v>1.1327683615819208</v>
      </c>
      <c r="H53" s="5"/>
      <c r="I53" s="82">
        <f ca="1">G57</f>
        <v>0.66666666666666663</v>
      </c>
      <c r="J53" s="75" t="s">
        <v>150</v>
      </c>
      <c r="K53" s="81" t="str">
        <f ca="1">+F57</f>
        <v>JURÍDICO</v>
      </c>
    </row>
    <row r="54" spans="1:11" ht="52.5" customHeight="1" x14ac:dyDescent="0.4">
      <c r="A54" s="111" t="s">
        <v>65</v>
      </c>
      <c r="B54" s="99" t="s">
        <v>98</v>
      </c>
      <c r="C54" s="100">
        <v>4506</v>
      </c>
      <c r="D54" s="100">
        <v>4651</v>
      </c>
      <c r="E54" s="10">
        <f t="shared" ca="1" si="4"/>
        <v>-145</v>
      </c>
      <c r="F54" s="11" t="s">
        <v>84</v>
      </c>
      <c r="G54" s="5">
        <f t="shared" ca="1" si="5"/>
        <v>1.0321793164669331</v>
      </c>
      <c r="H54" s="5"/>
      <c r="I54" s="82">
        <f ca="1">G58</f>
        <v>1</v>
      </c>
      <c r="J54" s="21" t="s">
        <v>151</v>
      </c>
      <c r="K54" s="80" t="str">
        <f ca="1">+F58</f>
        <v>PRESUPUESTO Y TRANSPARENCIA</v>
      </c>
    </row>
    <row r="55" spans="1:11" ht="74.25" customHeight="1" x14ac:dyDescent="0.4">
      <c r="A55" s="111" t="s">
        <v>66</v>
      </c>
      <c r="B55" s="99" t="s">
        <v>68</v>
      </c>
      <c r="C55" s="100">
        <v>6753</v>
      </c>
      <c r="D55" s="100">
        <v>5458</v>
      </c>
      <c r="E55" s="10">
        <f t="shared" ca="1" si="4"/>
        <v>1295</v>
      </c>
      <c r="F55" s="11" t="s">
        <v>77</v>
      </c>
      <c r="G55" s="5">
        <f t="shared" ca="1" si="5"/>
        <v>0.8082333777580335</v>
      </c>
      <c r="H55" s="5"/>
    </row>
    <row r="56" spans="1:11" ht="85.5" customHeight="1" x14ac:dyDescent="0.4">
      <c r="A56" s="111" t="s">
        <v>18</v>
      </c>
      <c r="B56" s="99" t="s">
        <v>69</v>
      </c>
      <c r="C56" s="100">
        <v>22</v>
      </c>
      <c r="D56" s="100">
        <v>18</v>
      </c>
      <c r="E56" s="10">
        <f t="shared" ca="1" si="4"/>
        <v>4</v>
      </c>
      <c r="F56" s="112" t="s">
        <v>87</v>
      </c>
      <c r="G56" s="5">
        <f t="shared" ca="1" si="5"/>
        <v>0.81818181818181823</v>
      </c>
      <c r="H56" s="5"/>
    </row>
    <row r="57" spans="1:11" ht="72" customHeight="1" x14ac:dyDescent="0.4">
      <c r="A57" s="111" t="s">
        <v>17</v>
      </c>
      <c r="B57" s="99" t="s">
        <v>70</v>
      </c>
      <c r="C57" s="100">
        <v>6</v>
      </c>
      <c r="D57" s="100">
        <v>4</v>
      </c>
      <c r="E57" s="10">
        <f t="shared" ca="1" si="4"/>
        <v>2</v>
      </c>
      <c r="F57" s="11" t="s">
        <v>155</v>
      </c>
      <c r="G57" s="5">
        <f t="shared" ca="1" si="5"/>
        <v>0.66666666666666663</v>
      </c>
      <c r="H57" s="5"/>
    </row>
    <row r="58" spans="1:11" ht="86.25" customHeight="1" thickBot="1" x14ac:dyDescent="0.45">
      <c r="A58" s="113" t="s">
        <v>47</v>
      </c>
      <c r="B58" s="114" t="s">
        <v>71</v>
      </c>
      <c r="C58" s="115">
        <v>100</v>
      </c>
      <c r="D58" s="115">
        <v>100</v>
      </c>
      <c r="E58" s="12">
        <f t="shared" ref="E58" ca="1" si="6">+C58-D58</f>
        <v>0</v>
      </c>
      <c r="F58" s="116" t="s">
        <v>88</v>
      </c>
      <c r="G58" s="5">
        <f t="shared" ca="1" si="5"/>
        <v>1</v>
      </c>
      <c r="H58" s="5"/>
    </row>
    <row r="60" spans="1:11" x14ac:dyDescent="0.25">
      <c r="A60" s="87">
        <f ca="1">6/12</f>
        <v>0.5</v>
      </c>
    </row>
    <row r="62" spans="1:11" x14ac:dyDescent="0.25">
      <c r="G62" s="4">
        <f ca="1">(SUM(G8:G61))</f>
        <v>19.734572665630147</v>
      </c>
    </row>
    <row r="63" spans="1:11" x14ac:dyDescent="0.25">
      <c r="G63" s="4">
        <f ca="1">AVERAGE(G8:G58)</f>
        <v>0.67385465793638732</v>
      </c>
    </row>
  </sheetData>
  <mergeCells count="1">
    <mergeCell ref="I6:J6"/>
  </mergeCells>
  <conditionalFormatting sqref="G8:G58">
    <cfRule type="iconSet" priority="1">
      <iconSet>
        <cfvo type="percent" val="0"/>
        <cfvo type="num" val="0.33"/>
        <cfvo type="num" val="0.67"/>
      </iconSet>
    </cfRule>
  </conditionalFormatting>
  <conditionalFormatting sqref="H8">
    <cfRule type="iconSet" priority="2">
      <iconSet>
        <cfvo type="percent" val="0"/>
        <cfvo type="num" val="0.33"/>
        <cfvo type="num" val="0.67"/>
      </iconSet>
    </cfRule>
  </conditionalFormatting>
  <conditionalFormatting sqref="H41">
    <cfRule type="iconSet" priority="7">
      <iconSet>
        <cfvo type="percent" val="0"/>
        <cfvo type="num" val="0.33"/>
        <cfvo type="num" val="0.67"/>
      </iconSet>
    </cfRule>
  </conditionalFormatting>
  <conditionalFormatting sqref="H42:H43 H45:H46">
    <cfRule type="iconSet" priority="8">
      <iconSet>
        <cfvo type="percent" val="0"/>
        <cfvo type="percent" val="33"/>
        <cfvo type="percent" val="67"/>
      </iconSet>
    </cfRule>
  </conditionalFormatting>
  <conditionalFormatting sqref="H44">
    <cfRule type="iconSet" priority="3">
      <iconSet>
        <cfvo type="percent" val="0"/>
        <cfvo type="percent" val="33"/>
        <cfvo type="percent" val="67"/>
      </iconSet>
    </cfRule>
  </conditionalFormatting>
  <conditionalFormatting sqref="H47:H48">
    <cfRule type="iconSet" priority="9">
      <iconSet>
        <cfvo type="percent" val="0"/>
        <cfvo type="percent" val="33"/>
        <cfvo type="percent" val="67"/>
      </iconSet>
    </cfRule>
  </conditionalFormatting>
  <conditionalFormatting sqref="H49">
    <cfRule type="iconSet" priority="4">
      <iconSet reverse="1">
        <cfvo type="percent" val="0"/>
        <cfvo type="percent" val="33"/>
        <cfvo type="percent" val="67"/>
      </iconSet>
    </cfRule>
  </conditionalFormatting>
  <conditionalFormatting sqref="H50">
    <cfRule type="iconSet" priority="5">
      <iconSet>
        <cfvo type="percent" val="0"/>
        <cfvo type="percent" val="33"/>
        <cfvo type="percent" val="67"/>
      </iconSet>
    </cfRule>
  </conditionalFormatting>
  <conditionalFormatting sqref="H51">
    <cfRule type="iconSet" priority="10">
      <iconSet reverse="1">
        <cfvo type="percent" val="0"/>
        <cfvo type="percent" val="33"/>
        <cfvo type="percent" val="67"/>
      </iconSet>
    </cfRule>
  </conditionalFormatting>
  <conditionalFormatting sqref="H52:H58">
    <cfRule type="iconSet" priority="6">
      <iconSet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65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informe</vt:lpstr>
      <vt:lpstr>informe!Área_de_impresión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UPNECH</cp:lastModifiedBy>
  <cp:lastPrinted>2023-10-30T19:13:15Z</cp:lastPrinted>
  <dcterms:created xsi:type="dcterms:W3CDTF">2022-09-06T14:32:09Z</dcterms:created>
  <dcterms:modified xsi:type="dcterms:W3CDTF">2023-11-15T21:54:27Z</dcterms:modified>
</cp:coreProperties>
</file>