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PNECH\Desktop\COCODI\2025\COCODI primer trimestre 2025\"/>
    </mc:Choice>
  </mc:AlternateContent>
  <xr:revisionPtr revIDLastSave="0" documentId="13_ncr:1_{46295D7F-32F4-429A-AED3-A9316B94D9D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oja2" sheetId="3" r:id="rId1"/>
    <sheet name="TRAB (2)" sheetId="5" r:id="rId2"/>
  </sheets>
  <definedNames>
    <definedName name="_xlnm._FilterDatabase" localSheetId="1" hidden="1">'TRAB (2)'!$I$8:$K$40</definedName>
    <definedName name="_xlnm.Print_Area" localSheetId="1">'TRAB (2)'!$B$7:$G$44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5" l="1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18" i="5"/>
  <c r="G17" i="5"/>
  <c r="G16" i="5"/>
  <c r="G15" i="5"/>
  <c r="G14" i="5"/>
  <c r="G13" i="5"/>
  <c r="G12" i="5"/>
  <c r="G11" i="5"/>
  <c r="G10" i="5"/>
  <c r="G9" i="5"/>
  <c r="G44" i="5"/>
  <c r="G43" i="5"/>
  <c r="G42" i="5"/>
  <c r="G41" i="5"/>
  <c r="G23" i="5"/>
  <c r="G22" i="5"/>
  <c r="G21" i="5"/>
  <c r="G20" i="5"/>
  <c r="G19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G8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10" i="5"/>
  <c r="E9" i="5"/>
  <c r="E8" i="5"/>
  <c r="G46" i="5" l="1"/>
  <c r="G47" i="5"/>
  <c r="P2" i="5" s="1"/>
  <c r="Q2" i="5" s="1"/>
  <c r="I49" i="3" l="1"/>
  <c r="G49" i="3"/>
  <c r="I48" i="3"/>
  <c r="G48" i="3"/>
  <c r="I46" i="3"/>
  <c r="G46" i="3"/>
  <c r="G26" i="3"/>
  <c r="G47" i="3"/>
  <c r="G24" i="3"/>
  <c r="G23" i="3"/>
  <c r="G41" i="3"/>
  <c r="G44" i="3"/>
  <c r="G43" i="3"/>
  <c r="G45" i="3"/>
  <c r="G15" i="3"/>
  <c r="G39" i="3"/>
  <c r="G14" i="3"/>
  <c r="G36" i="3"/>
  <c r="I35" i="3"/>
  <c r="G35" i="3"/>
  <c r="G34" i="3"/>
  <c r="G33" i="3"/>
  <c r="G21" i="3"/>
  <c r="G20" i="3"/>
  <c r="G32" i="3"/>
  <c r="G31" i="3"/>
  <c r="G30" i="3"/>
  <c r="G29" i="3"/>
  <c r="G40" i="3"/>
  <c r="G13" i="3"/>
  <c r="G12" i="3"/>
  <c r="G28" i="3"/>
  <c r="I11" i="3"/>
  <c r="G11" i="3"/>
  <c r="G10" i="3"/>
  <c r="G38" i="3"/>
  <c r="G42" i="3"/>
  <c r="G27" i="3"/>
  <c r="G25" i="3"/>
  <c r="G22" i="3"/>
  <c r="G19" i="3"/>
  <c r="G18" i="3"/>
  <c r="G9" i="3"/>
  <c r="G8" i="3"/>
  <c r="G7" i="3"/>
  <c r="G6" i="3"/>
  <c r="G5" i="3"/>
  <c r="G17" i="3"/>
  <c r="G4" i="3"/>
  <c r="G16" i="3"/>
  <c r="G3" i="3"/>
  <c r="G2" i="3"/>
  <c r="D49" i="3"/>
  <c r="I26" i="3" s="1"/>
  <c r="B49" i="3"/>
  <c r="D48" i="3"/>
  <c r="I47" i="3" s="1"/>
  <c r="B48" i="3"/>
  <c r="D46" i="3"/>
  <c r="I23" i="3" s="1"/>
  <c r="B46" i="3"/>
  <c r="D26" i="3"/>
  <c r="I30" i="3" s="1"/>
  <c r="B26" i="3"/>
  <c r="D47" i="3"/>
  <c r="I24" i="3" s="1"/>
  <c r="B47" i="3"/>
  <c r="D25" i="3"/>
  <c r="I29" i="3" s="1"/>
  <c r="B25" i="3"/>
  <c r="D24" i="3"/>
  <c r="I40" i="3" s="1"/>
  <c r="B24" i="3"/>
  <c r="D41" i="3"/>
  <c r="I15" i="3" s="1"/>
  <c r="B41" i="3"/>
  <c r="D44" i="3"/>
  <c r="I44" i="3" s="1"/>
  <c r="B44" i="3"/>
  <c r="D43" i="3"/>
  <c r="I43" i="3" s="1"/>
  <c r="B43" i="3"/>
  <c r="D45" i="3"/>
  <c r="I41" i="3" s="1"/>
  <c r="B45" i="3"/>
  <c r="D15" i="3"/>
  <c r="I25" i="3" s="1"/>
  <c r="B15" i="3"/>
  <c r="D39" i="3"/>
  <c r="I14" i="3" s="1"/>
  <c r="B39" i="3"/>
  <c r="D14" i="3"/>
  <c r="I22" i="3" s="1"/>
  <c r="B14" i="3"/>
  <c r="D36" i="3"/>
  <c r="I34" i="3" s="1"/>
  <c r="B36" i="3"/>
  <c r="D35" i="3"/>
  <c r="I33" i="3" s="1"/>
  <c r="B35" i="3"/>
  <c r="D34" i="3"/>
  <c r="B34" i="3"/>
  <c r="D33" i="3"/>
  <c r="B33" i="3"/>
  <c r="D21" i="3"/>
  <c r="I28" i="3" s="1"/>
  <c r="B21" i="3"/>
  <c r="D20" i="3"/>
  <c r="B20" i="3"/>
  <c r="D32" i="3"/>
  <c r="B32" i="3"/>
  <c r="D31" i="3"/>
  <c r="B31" i="3"/>
  <c r="D30" i="3"/>
  <c r="I21" i="3" s="1"/>
  <c r="B30" i="3"/>
  <c r="D29" i="3"/>
  <c r="I20" i="3" s="1"/>
  <c r="B29" i="3"/>
  <c r="D40" i="3"/>
  <c r="I39" i="3" s="1"/>
  <c r="B40" i="3"/>
  <c r="D13" i="3"/>
  <c r="I19" i="3" s="1"/>
  <c r="B13" i="3"/>
  <c r="D12" i="3"/>
  <c r="I18" i="3" s="1"/>
  <c r="B12" i="3"/>
  <c r="D28" i="3"/>
  <c r="I32" i="3" s="1"/>
  <c r="B28" i="3"/>
  <c r="D11" i="3"/>
  <c r="I9" i="3" s="1"/>
  <c r="B11" i="3"/>
  <c r="D10" i="3"/>
  <c r="I8" i="3" s="1"/>
  <c r="B10" i="3"/>
  <c r="D38" i="3"/>
  <c r="I36" i="3" s="1"/>
  <c r="B38" i="3"/>
  <c r="D42" i="3"/>
  <c r="I45" i="3" s="1"/>
  <c r="B42" i="3"/>
  <c r="D27" i="3"/>
  <c r="I31" i="3" s="1"/>
  <c r="B27" i="3"/>
  <c r="D23" i="3"/>
  <c r="I13" i="3" s="1"/>
  <c r="B23" i="3"/>
  <c r="D22" i="3"/>
  <c r="I12" i="3" s="1"/>
  <c r="B22" i="3"/>
  <c r="D19" i="3"/>
  <c r="I10" i="3" s="1"/>
  <c r="B19" i="3"/>
  <c r="D18" i="3"/>
  <c r="I38" i="3" s="1"/>
  <c r="B18" i="3"/>
  <c r="D9" i="3"/>
  <c r="I7" i="3" s="1"/>
  <c r="B9" i="3"/>
  <c r="D8" i="3"/>
  <c r="I6" i="3" s="1"/>
  <c r="B8" i="3"/>
  <c r="D7" i="3"/>
  <c r="I5" i="3" s="1"/>
  <c r="B7" i="3"/>
  <c r="D6" i="3"/>
  <c r="I17" i="3" s="1"/>
  <c r="B6" i="3"/>
  <c r="D5" i="3"/>
  <c r="I4" i="3" s="1"/>
  <c r="B5" i="3"/>
  <c r="D17" i="3"/>
  <c r="I42" i="3" s="1"/>
  <c r="B17" i="3"/>
  <c r="D4" i="3"/>
  <c r="I16" i="3" s="1"/>
  <c r="B4" i="3"/>
  <c r="D16" i="3"/>
  <c r="I27" i="3" s="1"/>
  <c r="B16" i="3"/>
  <c r="D3" i="3"/>
  <c r="I3" i="3" s="1"/>
  <c r="B3" i="3"/>
  <c r="D2" i="3"/>
  <c r="I2" i="3" s="1"/>
  <c r="B2" i="3"/>
</calcChain>
</file>

<file path=xl/sharedStrings.xml><?xml version="1.0" encoding="utf-8"?>
<sst xmlns="http://schemas.openxmlformats.org/spreadsheetml/2006/main" count="275" uniqueCount="133">
  <si>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</si>
  <si>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</si>
  <si>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</si>
  <si>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</si>
  <si>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</si>
  <si>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</si>
  <si>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</si>
  <si>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</si>
  <si>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</si>
  <si>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</si>
  <si>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</si>
  <si>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</si>
  <si>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</si>
  <si>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</si>
  <si>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</si>
  <si>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</si>
  <si>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</si>
  <si>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C0403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</si>
  <si>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</si>
  <si>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</si>
  <si>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</si>
  <si>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</si>
  <si>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</si>
  <si>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</si>
  <si>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aulas requeridas y equipadas</t>
  </si>
  <si>
    <t>Porcentaje de  atención a la demanda social en Educación media superior</t>
  </si>
  <si>
    <t>ACTIVIDAD C0502</t>
  </si>
  <si>
    <t>2E212C1 Cobertuta en Educación Superior</t>
  </si>
  <si>
    <t>2E210C1 Fortalecimiento a la profesionalización de la función docente (DOCENCIA EN LA EDUCACION SUPERIOR)</t>
  </si>
  <si>
    <t>UNIDADES</t>
  </si>
  <si>
    <t>ADQUISICIONES Y SERVICIOS</t>
  </si>
  <si>
    <t>SISTEMAS Y REDES</t>
  </si>
  <si>
    <t>Estudiantado que  participan en el desarrollo de programas de calidad académica.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</si>
  <si>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</si>
  <si>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</si>
  <si>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</si>
  <si>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</si>
  <si>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</si>
  <si>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</si>
  <si>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</si>
  <si>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</si>
  <si>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</si>
  <si>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</si>
  <si>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</si>
  <si>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</si>
  <si>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</si>
  <si>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</si>
  <si>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</si>
  <si>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</si>
  <si>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</si>
  <si>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</si>
  <si>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</si>
  <si>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</si>
  <si>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</si>
  <si>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</si>
  <si>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</si>
  <si>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</si>
  <si>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</si>
  <si>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</si>
  <si>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</si>
  <si>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</si>
  <si>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</si>
  <si>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</si>
  <si>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</si>
  <si>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</si>
  <si>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</si>
  <si>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</si>
  <si>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</si>
  <si>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</si>
  <si>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</si>
  <si>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</si>
  <si>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</si>
  <si>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</si>
  <si>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</si>
  <si>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</si>
  <si>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</si>
  <si>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</si>
  <si>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</si>
  <si>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Porcentaje del número de programas educativos diseñados de buena calidad</t>
  </si>
  <si>
    <t>Porcentaje del número de docentes capacitados en el diseño de programas académicos de buena calidad</t>
  </si>
  <si>
    <t>Porcentaje del números de programas educativos académicos</t>
  </si>
  <si>
    <t>Porcentaje de docentes capacitados en áreas disciplinares de los programas educativos</t>
  </si>
  <si>
    <t>Porcentaje de personal docente capacitado en temas de equidad e igualdad de genero</t>
  </si>
  <si>
    <t>Porcentaje  del  número diseño de  programas educativos realizados</t>
  </si>
  <si>
    <t>Porcentaje  de proyectos de intervención educativa institucionales implementados</t>
  </si>
  <si>
    <t>Porcentaje  docente capacitados en elaboración de proyectos de intervención educativa</t>
  </si>
  <si>
    <t>Porcentaje de docentes que elabora  proyectos de intervención educativa</t>
  </si>
  <si>
    <t>Porcentaje solicitudes atendidas</t>
  </si>
  <si>
    <t>ACTIVIDAD C0302</t>
  </si>
  <si>
    <t>Porcentaje de mejoras al servicio de la tecnología de información realizadas</t>
  </si>
  <si>
    <t>Porcentaje  de docente de tiempo completo que obtienen estimulo de desempeño</t>
  </si>
  <si>
    <t>Porcentaje de docentes de tiempo completo que cumplen con los requisitos establecidos en las convocatorias</t>
  </si>
  <si>
    <t>Porcentaje de docentes de tiempo completo con  proyectos de investigación  educativa de generación de conocimiento registrados en la Coordinación  Estatal de Investigación</t>
  </si>
  <si>
    <t>Porcentaje  de  proyectos de investigación e intervención educativa registrados en el sistema de integral Universitario</t>
  </si>
  <si>
    <t>Porcentaje de Cobertura de la Universidad Pedagógica Nacional del Estado de Chihuahua</t>
  </si>
  <si>
    <t>Porentaje de estudiantes que concluyen sus practicas profesionales</t>
  </si>
  <si>
    <t>Porcentaje de estudiantes que gestionan su servicio social</t>
  </si>
  <si>
    <t>ACTIVIDAD C0102</t>
  </si>
  <si>
    <t>Porcentaje de convenios de colaboración firmados</t>
  </si>
  <si>
    <t>Porcentaje de estudiantes que reciben servicios en línea</t>
  </si>
  <si>
    <t>porcentaje  de estudiantes que reciben cursos de inducción a la plataforma</t>
  </si>
  <si>
    <t>Porcentaje de estudiantes que tienen cuenta Institucional</t>
  </si>
  <si>
    <t>Porcentaje de estudiantes que reciben becas externas gestionados</t>
  </si>
  <si>
    <t>Porcentaje de estudiantes que realizan solicitudes</t>
  </si>
  <si>
    <t>Porcentaje de estudiantes con solicitudes validadas</t>
  </si>
  <si>
    <t>Porcentaje de estudiantes que reciben tutorias</t>
  </si>
  <si>
    <t>Porcentaje de docentes que implementan el programa de tutorias</t>
  </si>
  <si>
    <t>Porcentaje de estudiantes con solicitud de apoyo otorgados</t>
  </si>
  <si>
    <t>Porcentaje de estudiantes con solicitud de apoyo autorizados</t>
  </si>
  <si>
    <t>Porcentaje de estudiantes con solicitud recibidas</t>
  </si>
  <si>
    <t>UNIDAD PARA LA IGUALDAD DE GENERO</t>
  </si>
  <si>
    <t>DEPARTAMENTO DE INVESTIGACION</t>
  </si>
  <si>
    <t>LICENCIATURA Y POSGRADO</t>
  </si>
  <si>
    <t>FORMACION CONTINUA</t>
  </si>
  <si>
    <t>SECRETARÍA ACADÉMICA</t>
  </si>
  <si>
    <t>ADMINISTRACIÓN ESCOLAR</t>
  </si>
  <si>
    <t>VINCULACIÓN Y BECAS</t>
  </si>
  <si>
    <t>SISTEMAS Y REDES Y UNIDAD VIRTUAL</t>
  </si>
  <si>
    <t>Porcentaje de docentes capacitados en programas de tutorias</t>
  </si>
  <si>
    <t>FORMACIÓN CONTINUA</t>
  </si>
  <si>
    <t>CONCEPTO</t>
  </si>
  <si>
    <t>Porcentaje del número de docentes capacitados y actualizados en modalidad mixta</t>
  </si>
  <si>
    <t>C0102</t>
  </si>
  <si>
    <t xml:space="preserve"> ACTIVIDAD C0201</t>
  </si>
  <si>
    <t>POSGRADO Y LICENCIATURA</t>
  </si>
  <si>
    <t>SECRETARIA ACADEMICA</t>
  </si>
  <si>
    <t>DEPARTAMENTO DE INVESTIGACIÓN</t>
  </si>
  <si>
    <t>TESORERIA</t>
  </si>
  <si>
    <t>Tablero de Resultados 2025</t>
  </si>
  <si>
    <t>Porcentaje  de docentes capacitados en areas disicplinarias</t>
  </si>
  <si>
    <t>Porcentaje de docentes capacitados en modalidad mixta</t>
  </si>
  <si>
    <t>Porcentaje de solicitudes atendidas</t>
  </si>
  <si>
    <t>Porcentaje de mejoras al servicio de las tecnologias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</si>
</sst>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0" tint="-4.9989318521683403E-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5" fillId="0" borderId="0" xfId="1" applyFont="1"/>
    <xf numFmtId="0" fontId="0" fillId="3" borderId="0" xfId="0" applyFill="1"/>
    <xf numFmtId="0" fontId="0" fillId="3" borderId="0" xfId="0" applyFill="1" applyAlignment="1">
      <alignment textRotation="180"/>
    </xf>
    <xf numFmtId="9" fontId="0" fillId="3" borderId="0" xfId="1" applyFont="1" applyFill="1" applyAlignment="1">
      <alignment horizontal="center" vertical="center"/>
    </xf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textRotation="180"/>
    </xf>
    <xf numFmtId="1" fontId="0" fillId="0" borderId="1" xfId="1" applyNumberFormat="1" applyFont="1" applyBorder="1" applyAlignment="1">
      <alignment horizontal="center" vertical="center"/>
    </xf>
    <xf numFmtId="1" fontId="0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0" fontId="3" fillId="5" borderId="1" xfId="0" applyFont="1" applyFill="1" applyBorder="1" applyAlignment="1">
      <alignment horizontal="center" vertical="center" textRotation="180"/>
    </xf>
    <xf numFmtId="1" fontId="0" fillId="6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textRotation="180" wrapText="1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0" fontId="3" fillId="5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vertical="center" textRotation="180"/>
    </xf>
    <xf numFmtId="1" fontId="0" fillId="14" borderId="1" xfId="1" applyNumberFormat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0" fontId="3" fillId="15" borderId="1" xfId="0" applyFont="1" applyFill="1" applyBorder="1" applyAlignment="1">
      <alignment horizontal="center" vertical="center" textRotation="180" wrapText="1"/>
    </xf>
    <xf numFmtId="1" fontId="0" fillId="16" borderId="1" xfId="1" applyNumberFormat="1" applyFont="1" applyFill="1" applyBorder="1" applyAlignment="1">
      <alignment horizontal="center" vertical="center"/>
    </xf>
    <xf numFmtId="9" fontId="0" fillId="16" borderId="1" xfId="1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vertical="center" textRotation="180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 wrapText="1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/>
    </xf>
    <xf numFmtId="1" fontId="0" fillId="4" borderId="1" xfId="1" applyNumberFormat="1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textRotation="180"/>
    </xf>
    <xf numFmtId="9" fontId="0" fillId="5" borderId="1" xfId="1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0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7" fillId="20" borderId="0" xfId="0" applyFont="1" applyFill="1" applyBorder="1" applyAlignment="1">
      <alignment horizontal="center" vertical="center"/>
    </xf>
    <xf numFmtId="9" fontId="0" fillId="20" borderId="1" xfId="1" applyFont="1" applyFill="1" applyBorder="1" applyAlignment="1">
      <alignment horizontal="center" vertical="center"/>
    </xf>
    <xf numFmtId="0" fontId="7" fillId="20" borderId="8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7" fillId="22" borderId="1" xfId="0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0" fontId="14" fillId="21" borderId="10" xfId="0" applyFont="1" applyFill="1" applyBorder="1" applyAlignment="1">
      <alignment horizontal="center" vertical="center" wrapText="1"/>
    </xf>
    <xf numFmtId="0" fontId="15" fillId="21" borderId="10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/>
    </xf>
    <xf numFmtId="0" fontId="13" fillId="21" borderId="10" xfId="0" applyFont="1" applyFill="1" applyBorder="1" applyAlignment="1">
      <alignment horizontal="center" vertical="center" wrapText="1"/>
    </xf>
    <xf numFmtId="0" fontId="13" fillId="21" borderId="12" xfId="0" applyFont="1" applyFill="1" applyBorder="1" applyAlignment="1">
      <alignment horizontal="center" vertical="center" wrapText="1"/>
    </xf>
    <xf numFmtId="0" fontId="13" fillId="21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7" fillId="20" borderId="13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14" fillId="21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8" fillId="20" borderId="13" xfId="0" applyFont="1" applyFill="1" applyBorder="1" applyAlignment="1">
      <alignment horizontal="center" vertical="center"/>
    </xf>
    <xf numFmtId="0" fontId="10" fillId="20" borderId="15" xfId="0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9" fontId="0" fillId="0" borderId="0" xfId="1" applyFont="1" applyAlignment="1"/>
    <xf numFmtId="0" fontId="4" fillId="17" borderId="1" xfId="0" applyFont="1" applyFill="1" applyBorder="1" applyAlignment="1">
      <alignment vertical="center" wrapText="1"/>
    </xf>
    <xf numFmtId="0" fontId="17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  <a:r>
              <a:rPr lang="es-MX" baseline="0"/>
              <a:t> y Posgrado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'TRAB (2)'!$K$8</c:f>
              <c:strCache>
                <c:ptCount val="1"/>
                <c:pt idx="0">
                  <c:v>LICENCIATURA Y POSGRADO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3-466D-B0A4-39766E49A9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B-4FBB-BC8F-460EC8DBF3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B-4FBB-BC8F-460EC8DBF339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B-4FBB-BC8F-460EC8DBF339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4B-4FBB-BC8F-460EC8DBF339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4B-4FBB-BC8F-460EC8DBF339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4B-4FBB-BC8F-460EC8DBF339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4B-4FBB-BC8F-460EC8DBF339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4B-4FBB-BC8F-460EC8DBF339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4B-4FBB-BC8F-460EC8DBF339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4B-4FBB-BC8F-460EC8DBF339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24B-4FBB-BC8F-460EC8DBF339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24B-4FBB-BC8F-460EC8DBF339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24B-4FBB-BC8F-460EC8DBF339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24B-4FBB-BC8F-460EC8DBF339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24B-4FBB-BC8F-460EC8DBF339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24B-4FBB-BC8F-460EC8DBF339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24B-4FBB-BC8F-460EC8DBF339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24B-4FBB-BC8F-460EC8DBF339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24B-4FBB-BC8F-460EC8DBF339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24B-4FBB-BC8F-460EC8DBF339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924B-4FBB-BC8F-460EC8DB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'TRAB (2)'!$F$7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924B-4FBB-BC8F-460EC8DBF339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924B-4FBB-BC8F-460EC8DBF339}"/>
              </c:ext>
            </c:extLst>
          </c:dPt>
          <c:val>
            <c:numRef>
              <c:f>'TRAB (2)'!$P$2:$Q$2</c:f>
              <c:numCache>
                <c:formatCode>0%</c:formatCode>
                <c:ptCount val="2"/>
                <c:pt idx="0">
                  <c:v>0.34551891297200027</c:v>
                </c:pt>
                <c:pt idx="1">
                  <c:v>0.65448108702799979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24B-4FBB-BC8F-460EC8DB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Tesoreria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(2)'!$I$35:$I$37</c:f>
              <c:strCache>
                <c:ptCount val="3"/>
                <c:pt idx="0">
                  <c:v>3%</c:v>
                </c:pt>
                <c:pt idx="1">
                  <c:v>3%</c:v>
                </c:pt>
                <c:pt idx="2">
                  <c:v>3%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'TRAB (2)'!$L$35:$L$37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'TRAB (2)'!$I$35:$I$37</c:f>
              <c:numCache>
                <c:formatCode>0%</c:formatCode>
                <c:ptCount val="3"/>
                <c:pt idx="0">
                  <c:v>2.9473684210526315E-2</c:v>
                </c:pt>
                <c:pt idx="1">
                  <c:v>2.9473684210526315E-2</c:v>
                </c:pt>
                <c:pt idx="2">
                  <c:v>2.9473684210526315E-2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6-4BF5-91A5-C9DA7466F2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</a:t>
            </a:r>
            <a:r>
              <a:rPr lang="es-MX" baseline="0"/>
              <a:t> continua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(2)'!$K$14:$K$17</c:f>
              <c:strCache>
                <c:ptCount val="4"/>
                <c:pt idx="0">
                  <c:v>FORMACION CONTINUA</c:v>
                </c:pt>
                <c:pt idx="1">
                  <c:v>FORMACION CONTINUA</c:v>
                </c:pt>
                <c:pt idx="2">
                  <c:v>SISTEMAS Y REDES</c:v>
                </c:pt>
                <c:pt idx="3">
                  <c:v>SISTEMAS Y REDES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'TRAB (2)'!$K$14</c:f>
              <c:strCache>
                <c:ptCount val="1"/>
                <c:pt idx="0">
                  <c:v>FORMACION CONTINUA</c:v>
                </c:pt>
              </c:strCache>
            </c:strRef>
          </c:cat>
          <c:val>
            <c:numRef>
              <c:f>'TRAB (2)'!$I$14:$I$17</c:f>
              <c:numCache>
                <c:formatCode>0%</c:formatCode>
                <c:ptCount val="4"/>
                <c:pt idx="0">
                  <c:v>0.58799999999999997</c:v>
                </c:pt>
                <c:pt idx="1">
                  <c:v>0</c:v>
                </c:pt>
                <c:pt idx="2">
                  <c:v>5.566666666666667E-2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E-4D99-BE12-3768E80455F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(2)'!$K$27</c:f>
              <c:strCache>
                <c:ptCount val="1"/>
                <c:pt idx="0">
                  <c:v>UNIDAD PARA LA IGUALDAD DE GENERO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(2)'!$I$27:$I$36</c:f>
              <c:numCache>
                <c:formatCode>0%</c:formatCode>
                <c:ptCount val="10"/>
                <c:pt idx="0">
                  <c:v>0.62173913043478257</c:v>
                </c:pt>
                <c:pt idx="1">
                  <c:v>0.9375</c:v>
                </c:pt>
                <c:pt idx="2">
                  <c:v>0.48</c:v>
                </c:pt>
                <c:pt idx="3">
                  <c:v>0.32</c:v>
                </c:pt>
                <c:pt idx="4">
                  <c:v>5.8181818181818182E-2</c:v>
                </c:pt>
                <c:pt idx="5">
                  <c:v>0.20272727272727273</c:v>
                </c:pt>
                <c:pt idx="6">
                  <c:v>0</c:v>
                </c:pt>
                <c:pt idx="7">
                  <c:v>0.27500000000000002</c:v>
                </c:pt>
                <c:pt idx="8">
                  <c:v>2.9473684210526315E-2</c:v>
                </c:pt>
                <c:pt idx="9">
                  <c:v>2.9473684210526315E-2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6B1-B527-4F920E6535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Adquisiciónes</a:t>
            </a:r>
            <a:r>
              <a:rPr lang="es-MX" baseline="0"/>
              <a:t> y servicios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(2)'!$K$11</c:f>
              <c:strCache>
                <c:ptCount val="1"/>
                <c:pt idx="0">
                  <c:v>ADQUISICIONES Y SERVICIOS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0-472F-B548-31FDA4F985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(2)'!$K$23</c:f>
              <c:strCache>
                <c:ptCount val="1"/>
                <c:pt idx="0">
                  <c:v>SECRETARÍA ACADÉMICA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(2)'!$I$23:$I$25</c:f>
              <c:numCache>
                <c:formatCode>0%</c:formatCode>
                <c:ptCount val="3"/>
                <c:pt idx="0">
                  <c:v>1.2</c:v>
                </c:pt>
                <c:pt idx="1">
                  <c:v>0.61562499999999998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E-4A96-B1A0-87AFDBD08E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Secretaria</a:t>
            </a:r>
            <a:r>
              <a:rPr lang="es-MX" baseline="0"/>
              <a:t> academica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(2)'!$K$21</c:f>
              <c:strCache>
                <c:ptCount val="1"/>
                <c:pt idx="0">
                  <c:v>LICENCIATURA Y POSGRADO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(2)'!$I$21:$I$22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2-4694-BF72-151E684001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Investigación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(2)'!$K$12</c:f>
              <c:strCache>
                <c:ptCount val="1"/>
                <c:pt idx="0">
                  <c:v>DEPARTAMENTO DE INVESTIGACION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(2)'!$I$12:$I$13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6-415F-AD7B-8AD22B8AA3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</a:t>
            </a:r>
            <a:r>
              <a:rPr lang="es-MX" baseline="0"/>
              <a:t> de genero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(2)'!$K$26</c:f>
              <c:strCache>
                <c:ptCount val="1"/>
                <c:pt idx="0">
                  <c:v>SISTEMAS Y REDES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(2)'!$I$26</c:f>
              <c:numCache>
                <c:formatCode>0%</c:formatCode>
                <c:ptCount val="1"/>
                <c:pt idx="0">
                  <c:v>1.0359327217125383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C-4186-81CE-63E1663044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 y becas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'TRAB (2)'!$K$40</c:f>
              <c:strCache>
                <c:ptCount val="1"/>
                <c:pt idx="0">
                  <c:v>VINCULACIÓN Y BECAS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(2)'!$I$38:$I$40</c:f>
              <c:numCache>
                <c:formatCode>0%</c:formatCode>
                <c:ptCount val="3"/>
                <c:pt idx="0">
                  <c:v>0.14705882352941177</c:v>
                </c:pt>
                <c:pt idx="1">
                  <c:v>0</c:v>
                </c:pt>
                <c:pt idx="2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F-4C35-96B5-03CBC444BB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193955</xdr:rowOff>
    </xdr:from>
    <xdr:to>
      <xdr:col>17</xdr:col>
      <xdr:colOff>410969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368103</xdr:colOff>
      <xdr:row>20</xdr:row>
      <xdr:rowOff>395883</xdr:rowOff>
    </xdr:from>
    <xdr:to>
      <xdr:col>17</xdr:col>
      <xdr:colOff>368103</xdr:colOff>
      <xdr:row>22</xdr:row>
      <xdr:rowOff>296731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23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393575</xdr:colOff>
      <xdr:row>23</xdr:row>
      <xdr:rowOff>0</xdr:rowOff>
    </xdr:from>
    <xdr:to>
      <xdr:col>17</xdr:col>
      <xdr:colOff>393575</xdr:colOff>
      <xdr:row>25</xdr:row>
      <xdr:rowOff>7069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363394</xdr:colOff>
      <xdr:row>25</xdr:row>
      <xdr:rowOff>216940</xdr:rowOff>
    </xdr:from>
    <xdr:to>
      <xdr:col>17</xdr:col>
      <xdr:colOff>363394</xdr:colOff>
      <xdr:row>26</xdr:row>
      <xdr:rowOff>725147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387231</xdr:colOff>
      <xdr:row>26</xdr:row>
      <xdr:rowOff>910970</xdr:rowOff>
    </xdr:from>
    <xdr:to>
      <xdr:col>17</xdr:col>
      <xdr:colOff>387231</xdr:colOff>
      <xdr:row>28</xdr:row>
      <xdr:rowOff>559896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1</xdr:colOff>
      <xdr:row>0</xdr:row>
      <xdr:rowOff>1</xdr:rowOff>
    </xdr:from>
    <xdr:ext cx="3778250" cy="702348"/>
    <xdr:pic>
      <xdr:nvPicPr>
        <xdr:cNvPr id="11" name="Imagen 10" descr="UNIVERSIDAD PEDAGÓGICA NACIONAL DEL ESTADO DE CHIHUAHU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778250" cy="7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7736415" y="615661"/>
          <a:ext cx="4104410" cy="86940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570162" y="710912"/>
          <a:ext cx="4762443" cy="7960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582462" y="898346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 MARZO 2025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721031" cy="843693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9867940" y="949477"/>
          <a:ext cx="721031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35%</a:t>
          </a:r>
        </a:p>
        <a:p>
          <a:endParaRPr lang="es-MX" sz="2400" b="1"/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21031" cy="468013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24855410" y="557592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35%</a:t>
          </a:r>
        </a:p>
      </xdr:txBody>
    </xdr:sp>
    <xdr:clientData/>
  </xdr:oneCellAnchor>
  <xdr:twoCellAnchor>
    <xdr:from>
      <xdr:col>11</xdr:col>
      <xdr:colOff>666750</xdr:colOff>
      <xdr:row>29</xdr:row>
      <xdr:rowOff>677333</xdr:rowOff>
    </xdr:from>
    <xdr:to>
      <xdr:col>17</xdr:col>
      <xdr:colOff>666750</xdr:colOff>
      <xdr:row>31</xdr:row>
      <xdr:rowOff>741127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EE7BCE86-CCAD-4322-AFDB-06B17CE72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45" displayName="Tabla1345" ref="P1:Q2" totalsRowShown="0" dataCellStyle="Porcentaje">
  <autoFilter ref="P1:Q2" xr:uid="{00000000-0009-0000-0100-000004000000}"/>
  <tableColumns count="2">
    <tableColumn id="1" xr3:uid="{00000000-0010-0000-0300-000001000000}" name="Columna1" dataCellStyle="Porcentaje">
      <calculatedColumnFormula>+G47</calculatedColumnFormula>
    </tableColumn>
    <tableColumn id="2" xr3:uid="{00000000-0010-0000-0300-000002000000}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24" t="e">
        <f t="shared" ref="B2" si="0">#REF!</f>
        <v>#REF!</v>
      </c>
      <c r="C2" s="25" t="s">
        <v>33</v>
      </c>
      <c r="D2" s="26" t="e">
        <f t="shared" ref="D2" si="1">+#REF!</f>
        <v>#REF!</v>
      </c>
      <c r="G2" s="77">
        <f>E2</f>
        <v>0</v>
      </c>
      <c r="H2" s="25" t="s">
        <v>33</v>
      </c>
      <c r="I2" s="26" t="e">
        <f t="shared" ref="I2:I3" si="2">+D2</f>
        <v>#REF!</v>
      </c>
    </row>
    <row r="3" spans="2:9" ht="135" x14ac:dyDescent="0.25">
      <c r="B3" s="24" t="e">
        <f t="shared" ref="B3" si="3">#REF!</f>
        <v>#REF!</v>
      </c>
      <c r="C3" s="25" t="s">
        <v>32</v>
      </c>
      <c r="D3" s="26" t="e">
        <f t="shared" ref="D3" si="4">+#REF!</f>
        <v>#REF!</v>
      </c>
      <c r="G3" s="77">
        <f>E3</f>
        <v>0</v>
      </c>
      <c r="H3" s="25" t="s">
        <v>32</v>
      </c>
      <c r="I3" s="26" t="e">
        <f t="shared" si="2"/>
        <v>#REF!</v>
      </c>
    </row>
    <row r="4" spans="2:9" ht="90" x14ac:dyDescent="0.25">
      <c r="B4" s="24" t="e">
        <f t="shared" ref="B4" si="5">#REF!</f>
        <v>#REF!</v>
      </c>
      <c r="C4" s="25" t="s">
        <v>35</v>
      </c>
      <c r="D4" s="26" t="e">
        <f t="shared" ref="D4" si="6">+#REF!</f>
        <v>#REF!</v>
      </c>
      <c r="G4" s="77">
        <f>E5</f>
        <v>0</v>
      </c>
      <c r="H4" s="25" t="s">
        <v>35</v>
      </c>
      <c r="I4" s="26" t="e">
        <f>+D5</f>
        <v>#REF!</v>
      </c>
    </row>
    <row r="5" spans="2:9" ht="75" x14ac:dyDescent="0.25">
      <c r="B5" s="24" t="e">
        <f t="shared" ref="B5" si="7">#REF!</f>
        <v>#REF!</v>
      </c>
      <c r="C5" s="25" t="s">
        <v>37</v>
      </c>
      <c r="D5" s="26" t="e">
        <f t="shared" ref="D5" si="8">+#REF!</f>
        <v>#REF!</v>
      </c>
      <c r="G5" s="77">
        <f>E7</f>
        <v>0</v>
      </c>
      <c r="H5" s="25" t="s">
        <v>37</v>
      </c>
      <c r="I5" s="26" t="e">
        <f>+D7</f>
        <v>#REF!</v>
      </c>
    </row>
    <row r="6" spans="2:9" ht="135" x14ac:dyDescent="0.25">
      <c r="B6" s="24" t="e">
        <f t="shared" ref="B6" si="9">#REF!</f>
        <v>#REF!</v>
      </c>
      <c r="C6" s="25" t="s">
        <v>38</v>
      </c>
      <c r="D6" s="26" t="e">
        <f t="shared" ref="D6" si="10">+#REF!</f>
        <v>#REF!</v>
      </c>
      <c r="G6" s="77">
        <f>E8</f>
        <v>0</v>
      </c>
      <c r="H6" s="25" t="s">
        <v>38</v>
      </c>
      <c r="I6" s="26" t="e">
        <f>+D8</f>
        <v>#REF!</v>
      </c>
    </row>
    <row r="7" spans="2:9" ht="120" x14ac:dyDescent="0.25">
      <c r="B7" s="24" t="e">
        <f t="shared" ref="B7" si="11">#REF!</f>
        <v>#REF!</v>
      </c>
      <c r="C7" s="25" t="s">
        <v>39</v>
      </c>
      <c r="D7" s="27" t="e">
        <f t="shared" ref="D7" si="12">+#REF!</f>
        <v>#REF!</v>
      </c>
      <c r="G7" s="77">
        <f>E9</f>
        <v>0</v>
      </c>
      <c r="H7" s="25" t="s">
        <v>39</v>
      </c>
      <c r="I7" s="27" t="e">
        <f>+D9</f>
        <v>#REF!</v>
      </c>
    </row>
    <row r="8" spans="2:9" ht="105" x14ac:dyDescent="0.25">
      <c r="B8" s="24" t="e">
        <f t="shared" ref="B8" si="13">#REF!</f>
        <v>#REF!</v>
      </c>
      <c r="C8" s="25" t="s">
        <v>40</v>
      </c>
      <c r="D8" s="27" t="e">
        <f t="shared" ref="D8" si="14">+#REF!</f>
        <v>#REF!</v>
      </c>
      <c r="G8" s="77">
        <f>E10</f>
        <v>0</v>
      </c>
      <c r="H8" s="25" t="s">
        <v>40</v>
      </c>
      <c r="I8" s="27" t="e">
        <f>+D10</f>
        <v>#REF!</v>
      </c>
    </row>
    <row r="9" spans="2:9" ht="105" x14ac:dyDescent="0.25">
      <c r="B9" s="24" t="e">
        <f t="shared" ref="B9" si="15">#REF!</f>
        <v>#REF!</v>
      </c>
      <c r="C9" s="25" t="s">
        <v>41</v>
      </c>
      <c r="D9" s="27" t="e">
        <f t="shared" ref="D9" si="16">+#REF!</f>
        <v>#REF!</v>
      </c>
      <c r="G9" s="77">
        <f>E11</f>
        <v>0</v>
      </c>
      <c r="H9" s="25" t="s">
        <v>41</v>
      </c>
      <c r="I9" s="27" t="e">
        <f>+D11</f>
        <v>#REF!</v>
      </c>
    </row>
    <row r="10" spans="2:9" ht="165" x14ac:dyDescent="0.25">
      <c r="B10" s="24" t="e">
        <f t="shared" ref="B10" si="17">#REF!</f>
        <v>#REF!</v>
      </c>
      <c r="C10" s="25" t="s">
        <v>49</v>
      </c>
      <c r="D10" s="51" t="e">
        <f t="shared" ref="D10" si="18">+#REF!</f>
        <v>#REF!</v>
      </c>
      <c r="G10" s="77">
        <f>E19</f>
        <v>0</v>
      </c>
      <c r="H10" s="25" t="s">
        <v>49</v>
      </c>
      <c r="I10" s="51" t="e">
        <f>+D19</f>
        <v>#REF!</v>
      </c>
    </row>
    <row r="11" spans="2:9" ht="90" x14ac:dyDescent="0.25">
      <c r="B11" s="24" t="e">
        <f t="shared" ref="B11" si="19">#REF!</f>
        <v>#REF!</v>
      </c>
      <c r="C11" s="25" t="s">
        <v>48</v>
      </c>
      <c r="D11" s="51" t="e">
        <f t="shared" ref="D11" si="20">+#REF!</f>
        <v>#REF!</v>
      </c>
      <c r="G11" s="77">
        <f>E20</f>
        <v>0</v>
      </c>
      <c r="H11" s="25" t="s">
        <v>48</v>
      </c>
      <c r="I11" s="51" t="e">
        <f>+D20</f>
        <v>#REF!</v>
      </c>
    </row>
    <row r="12" spans="2:9" ht="120" x14ac:dyDescent="0.25">
      <c r="B12" s="24" t="e">
        <f t="shared" ref="B12" si="21">#REF!</f>
        <v>#REF!</v>
      </c>
      <c r="C12" s="25" t="s">
        <v>52</v>
      </c>
      <c r="D12" s="51" t="e">
        <f t="shared" ref="D12" si="22">+#REF!</f>
        <v>#REF!</v>
      </c>
      <c r="G12" s="77">
        <f>E22</f>
        <v>0</v>
      </c>
      <c r="H12" s="25" t="s">
        <v>52</v>
      </c>
      <c r="I12" s="51" t="e">
        <f>+D22</f>
        <v>#REF!</v>
      </c>
    </row>
    <row r="13" spans="2:9" ht="105" x14ac:dyDescent="0.25">
      <c r="B13" s="24" t="e">
        <f t="shared" ref="B13" si="23">#REF!</f>
        <v>#REF!</v>
      </c>
      <c r="C13" s="25" t="s">
        <v>55</v>
      </c>
      <c r="D13" s="51" t="e">
        <f t="shared" ref="D13" si="24">+#REF!</f>
        <v>#REF!</v>
      </c>
      <c r="G13" s="77">
        <f>E23</f>
        <v>0</v>
      </c>
      <c r="H13" s="25" t="s">
        <v>55</v>
      </c>
      <c r="I13" s="51" t="e">
        <f>+D23</f>
        <v>#REF!</v>
      </c>
    </row>
    <row r="14" spans="2:9" ht="75" x14ac:dyDescent="0.25">
      <c r="B14" s="24" t="e">
        <f t="shared" ref="B14" si="25">#REF!</f>
        <v>#REF!</v>
      </c>
      <c r="C14" s="25" t="s">
        <v>65</v>
      </c>
      <c r="D14" s="51" t="e">
        <f t="shared" ref="D14" si="26">+#REF!</f>
        <v>#REF!</v>
      </c>
      <c r="G14" s="77">
        <f>E39</f>
        <v>0</v>
      </c>
      <c r="H14" s="25" t="s">
        <v>65</v>
      </c>
      <c r="I14" s="51" t="e">
        <f>+D39</f>
        <v>#REF!</v>
      </c>
    </row>
    <row r="15" spans="2:9" ht="105" x14ac:dyDescent="0.25">
      <c r="B15" s="24" t="e">
        <f t="shared" ref="B15" si="27">#REF!</f>
        <v>#REF!</v>
      </c>
      <c r="C15" s="25" t="s">
        <v>67</v>
      </c>
      <c r="D15" s="51" t="e">
        <f t="shared" ref="D15" si="28">+#REF!</f>
        <v>#REF!</v>
      </c>
      <c r="G15" s="77">
        <f>E41</f>
        <v>0</v>
      </c>
      <c r="H15" s="25" t="s">
        <v>67</v>
      </c>
      <c r="I15" s="51" t="e">
        <f>+D41</f>
        <v>#REF!</v>
      </c>
    </row>
    <row r="16" spans="2:9" ht="36" x14ac:dyDescent="0.25">
      <c r="B16" s="28" t="e">
        <f t="shared" ref="B16" si="29">#REF!</f>
        <v>#REF!</v>
      </c>
      <c r="C16" s="29" t="s">
        <v>34</v>
      </c>
      <c r="D16" s="30" t="e">
        <f t="shared" ref="D16" si="30">+#REF!</f>
        <v>#REF!</v>
      </c>
      <c r="G16" s="77">
        <f>E4</f>
        <v>0</v>
      </c>
      <c r="H16" s="29" t="s">
        <v>34</v>
      </c>
      <c r="I16" s="30" t="e">
        <f>+D4</f>
        <v>#REF!</v>
      </c>
    </row>
    <row r="17" spans="2:9" ht="120" x14ac:dyDescent="0.25">
      <c r="B17" s="28" t="e">
        <f t="shared" ref="B17" si="31">#REF!</f>
        <v>#REF!</v>
      </c>
      <c r="C17" s="31" t="s">
        <v>36</v>
      </c>
      <c r="D17" s="32" t="e">
        <f t="shared" ref="D17" si="32">+#REF!</f>
        <v>#REF!</v>
      </c>
      <c r="G17" s="77">
        <f>E6</f>
        <v>0</v>
      </c>
      <c r="H17" s="31" t="s">
        <v>36</v>
      </c>
      <c r="I17" s="32" t="e">
        <f>+D6</f>
        <v>#REF!</v>
      </c>
    </row>
    <row r="18" spans="2:9" ht="195" x14ac:dyDescent="0.25">
      <c r="B18" s="33" t="e">
        <f t="shared" ref="B18" si="33">#REF!</f>
        <v>#REF!</v>
      </c>
      <c r="C18" s="34" t="s">
        <v>42</v>
      </c>
      <c r="D18" s="35" t="e">
        <f t="shared" ref="D18" si="34">+#REF!</f>
        <v>#REF!</v>
      </c>
      <c r="G18" s="77">
        <f>E12</f>
        <v>0</v>
      </c>
      <c r="H18" s="34" t="s">
        <v>42</v>
      </c>
      <c r="I18" s="35" t="e">
        <f>+D12</f>
        <v>#REF!</v>
      </c>
    </row>
    <row r="19" spans="2:9" ht="180" x14ac:dyDescent="0.25">
      <c r="B19" s="33" t="e">
        <f t="shared" ref="B19" si="35">#REF!</f>
        <v>#REF!</v>
      </c>
      <c r="C19" s="34" t="s">
        <v>43</v>
      </c>
      <c r="D19" s="35" t="e">
        <f t="shared" ref="D19" si="36">+#REF!</f>
        <v>#REF!</v>
      </c>
      <c r="G19" s="77">
        <f>E13</f>
        <v>0</v>
      </c>
      <c r="H19" s="34" t="s">
        <v>43</v>
      </c>
      <c r="I19" s="35" t="e">
        <f>+D13</f>
        <v>#REF!</v>
      </c>
    </row>
    <row r="20" spans="2:9" ht="105" x14ac:dyDescent="0.25">
      <c r="B20" s="36" t="e">
        <f t="shared" ref="B20" si="37">#REF!</f>
        <v>#REF!</v>
      </c>
      <c r="C20" s="37" t="s">
        <v>59</v>
      </c>
      <c r="D20" s="38" t="e">
        <f t="shared" ref="D20" si="38">+#REF!</f>
        <v>#REF!</v>
      </c>
      <c r="G20" s="77">
        <f>E29</f>
        <v>0</v>
      </c>
      <c r="H20" s="37" t="s">
        <v>59</v>
      </c>
      <c r="I20" s="38" t="e">
        <f>+D29</f>
        <v>#REF!</v>
      </c>
    </row>
    <row r="21" spans="2:9" ht="120" x14ac:dyDescent="0.25">
      <c r="B21" s="36" t="e">
        <f t="shared" ref="B21" si="39">#REF!</f>
        <v>#REF!</v>
      </c>
      <c r="C21" s="37" t="s">
        <v>60</v>
      </c>
      <c r="D21" s="38" t="e">
        <f t="shared" ref="D21" si="40">+#REF!</f>
        <v>#REF!</v>
      </c>
      <c r="G21" s="77">
        <f>E30</f>
        <v>0</v>
      </c>
      <c r="H21" s="37" t="s">
        <v>60</v>
      </c>
      <c r="I21" s="38" t="e">
        <f>+D30</f>
        <v>#REF!</v>
      </c>
    </row>
    <row r="22" spans="2:9" ht="90" x14ac:dyDescent="0.25">
      <c r="B22" s="36" t="e">
        <f t="shared" ref="B22" si="41">#REF!</f>
        <v>#REF!</v>
      </c>
      <c r="C22" s="37" t="s">
        <v>44</v>
      </c>
      <c r="D22" s="38" t="e">
        <f t="shared" ref="D22" si="42">+#REF!</f>
        <v>#REF!</v>
      </c>
      <c r="G22" s="77">
        <f>E14</f>
        <v>0</v>
      </c>
      <c r="H22" s="37" t="s">
        <v>44</v>
      </c>
      <c r="I22" s="38" t="e">
        <f>+D14</f>
        <v>#REF!</v>
      </c>
    </row>
    <row r="23" spans="2:9" ht="90" x14ac:dyDescent="0.25">
      <c r="B23" s="39" t="e">
        <f t="shared" ref="B23" si="43">#REF!</f>
        <v>#REF!</v>
      </c>
      <c r="C23" s="40" t="s">
        <v>45</v>
      </c>
      <c r="D23" s="41" t="e">
        <f t="shared" ref="D23" si="44">+#REF!</f>
        <v>#REF!</v>
      </c>
      <c r="G23" s="77">
        <f>E46</f>
        <v>0</v>
      </c>
      <c r="H23" s="40" t="s">
        <v>72</v>
      </c>
      <c r="I23" s="41" t="e">
        <f>+D46</f>
        <v>#REF!</v>
      </c>
    </row>
    <row r="24" spans="2:9" ht="75" x14ac:dyDescent="0.25">
      <c r="B24" s="39" t="e">
        <f t="shared" ref="B24" si="45">#REF!</f>
        <v>#REF!</v>
      </c>
      <c r="C24" s="40" t="s">
        <v>72</v>
      </c>
      <c r="D24" s="41" t="e">
        <f t="shared" ref="D24" si="46">+#REF!</f>
        <v>#REF!</v>
      </c>
      <c r="G24" s="77">
        <f>E47</f>
        <v>0</v>
      </c>
      <c r="H24" s="40" t="s">
        <v>72</v>
      </c>
      <c r="I24" s="41" t="e">
        <f>+D47</f>
        <v>#REF!</v>
      </c>
    </row>
    <row r="25" spans="2:9" ht="90" x14ac:dyDescent="0.25">
      <c r="B25" s="39" t="e">
        <f t="shared" ref="B25" si="47">#REF!</f>
        <v>#REF!</v>
      </c>
      <c r="C25" s="40" t="s">
        <v>72</v>
      </c>
      <c r="D25" s="41" t="e">
        <f t="shared" ref="D25" si="48">+#REF!</f>
        <v>#REF!</v>
      </c>
      <c r="G25" s="77">
        <f>E15</f>
        <v>0</v>
      </c>
      <c r="H25" s="40" t="s">
        <v>45</v>
      </c>
      <c r="I25" s="41" t="e">
        <f>+D15</f>
        <v>#REF!</v>
      </c>
    </row>
    <row r="26" spans="2:9" ht="60" x14ac:dyDescent="0.25">
      <c r="B26" s="39" t="e">
        <f t="shared" ref="B26" si="49">#REF!</f>
        <v>#REF!</v>
      </c>
      <c r="C26" s="40" t="s">
        <v>74</v>
      </c>
      <c r="D26" s="41" t="e">
        <f t="shared" ref="D26" si="50">+#REF!</f>
        <v>#REF!</v>
      </c>
      <c r="G26" s="77">
        <f>E49</f>
        <v>0</v>
      </c>
      <c r="H26" s="40" t="s">
        <v>74</v>
      </c>
      <c r="I26" s="41" t="e">
        <f>+D49</f>
        <v>#REF!</v>
      </c>
    </row>
    <row r="27" spans="2:9" ht="150" x14ac:dyDescent="0.25">
      <c r="B27" s="42" t="e">
        <f t="shared" ref="B27" si="51">#REF!</f>
        <v>#REF!</v>
      </c>
      <c r="C27" s="43" t="s">
        <v>46</v>
      </c>
      <c r="D27" s="44" t="e">
        <f t="shared" ref="D27" si="52">+#REF!</f>
        <v>#REF!</v>
      </c>
      <c r="G27" s="77">
        <f>E16</f>
        <v>0</v>
      </c>
      <c r="H27" s="43" t="s">
        <v>46</v>
      </c>
      <c r="I27" s="44" t="e">
        <f>+D16</f>
        <v>#REF!</v>
      </c>
    </row>
    <row r="28" spans="2:9" ht="94.5" x14ac:dyDescent="0.25">
      <c r="B28" s="52" t="e">
        <f t="shared" ref="B28" si="53">#REF!</f>
        <v>#REF!</v>
      </c>
      <c r="C28" s="53" t="s">
        <v>51</v>
      </c>
      <c r="D28" s="54" t="e">
        <f t="shared" ref="D28" si="54">+#REF!</f>
        <v>#REF!</v>
      </c>
      <c r="G28" s="77">
        <f>E21</f>
        <v>0</v>
      </c>
      <c r="H28" s="53" t="s">
        <v>51</v>
      </c>
      <c r="I28" s="54" t="e">
        <f>+D21</f>
        <v>#REF!</v>
      </c>
    </row>
    <row r="29" spans="2:9" ht="150" x14ac:dyDescent="0.25">
      <c r="B29" s="58" t="e">
        <f t="shared" ref="B29" si="55">#REF!</f>
        <v>#REF!</v>
      </c>
      <c r="C29" s="59" t="s">
        <v>54</v>
      </c>
      <c r="D29" s="60" t="e">
        <f t="shared" ref="D29" si="56">+#REF!</f>
        <v>#REF!</v>
      </c>
      <c r="G29" s="77">
        <f>E25</f>
        <v>0</v>
      </c>
      <c r="H29" s="59" t="s">
        <v>54</v>
      </c>
      <c r="I29" s="60" t="e">
        <f>+D25</f>
        <v>#REF!</v>
      </c>
    </row>
    <row r="30" spans="2:9" ht="210" x14ac:dyDescent="0.25">
      <c r="B30" s="58" t="e">
        <f t="shared" ref="B30" si="57">#REF!</f>
        <v>#REF!</v>
      </c>
      <c r="C30" s="59" t="s">
        <v>56</v>
      </c>
      <c r="D30" s="61" t="e">
        <f t="shared" ref="D30" si="58">+#REF!</f>
        <v>#REF!</v>
      </c>
      <c r="G30" s="77">
        <f>E26</f>
        <v>0</v>
      </c>
      <c r="H30" s="59" t="s">
        <v>56</v>
      </c>
      <c r="I30" s="61" t="e">
        <f>+D26</f>
        <v>#REF!</v>
      </c>
    </row>
    <row r="31" spans="2:9" ht="135" x14ac:dyDescent="0.25">
      <c r="B31" s="58" t="e">
        <f t="shared" ref="B31" si="59">#REF!</f>
        <v>#REF!</v>
      </c>
      <c r="C31" s="59" t="s">
        <v>57</v>
      </c>
      <c r="D31" s="61" t="e">
        <f t="shared" ref="D31" si="60">+#REF!</f>
        <v>#REF!</v>
      </c>
      <c r="G31" s="77">
        <f>E27</f>
        <v>0</v>
      </c>
      <c r="H31" s="59" t="s">
        <v>57</v>
      </c>
      <c r="I31" s="61" t="e">
        <f>+D27</f>
        <v>#REF!</v>
      </c>
    </row>
    <row r="32" spans="2:9" ht="210" x14ac:dyDescent="0.25">
      <c r="B32" s="58" t="e">
        <f t="shared" ref="B32" si="61">#REF!</f>
        <v>#REF!</v>
      </c>
      <c r="C32" s="59" t="s">
        <v>58</v>
      </c>
      <c r="D32" s="61" t="e">
        <f t="shared" ref="D32" si="62">+#REF!</f>
        <v>#REF!</v>
      </c>
      <c r="G32" s="77">
        <f>E28</f>
        <v>0</v>
      </c>
      <c r="H32" s="59" t="s">
        <v>58</v>
      </c>
      <c r="I32" s="61" t="e">
        <f>+D28</f>
        <v>#REF!</v>
      </c>
    </row>
    <row r="33" spans="2:9" ht="150" x14ac:dyDescent="0.25">
      <c r="B33" s="62" t="e">
        <f t="shared" ref="B33" si="63">#REF!</f>
        <v>#REF!</v>
      </c>
      <c r="C33" s="63" t="s">
        <v>61</v>
      </c>
      <c r="D33" s="64" t="e">
        <f t="shared" ref="D33" si="64">+#REF!</f>
        <v>#REF!</v>
      </c>
      <c r="G33" s="77">
        <f>E35</f>
        <v>0</v>
      </c>
      <c r="H33" s="63" t="s">
        <v>61</v>
      </c>
      <c r="I33" s="64" t="e">
        <f>+D35</f>
        <v>#REF!</v>
      </c>
    </row>
    <row r="34" spans="2:9" ht="90" x14ac:dyDescent="0.25">
      <c r="B34" s="62" t="e">
        <f t="shared" ref="B34" si="65">#REF!</f>
        <v>#REF!</v>
      </c>
      <c r="C34" s="63" t="s">
        <v>62</v>
      </c>
      <c r="D34" s="64" t="e">
        <f t="shared" ref="D34" si="66">+#REF!</f>
        <v>#REF!</v>
      </c>
      <c r="G34" s="77">
        <f>E36</f>
        <v>0</v>
      </c>
      <c r="H34" s="63" t="s">
        <v>62</v>
      </c>
      <c r="I34" s="64" t="e">
        <f>+D36</f>
        <v>#REF!</v>
      </c>
    </row>
    <row r="35" spans="2:9" ht="150" x14ac:dyDescent="0.25">
      <c r="B35" s="62" t="e">
        <f t="shared" ref="B35" si="67">#REF!</f>
        <v>#REF!</v>
      </c>
      <c r="C35" s="63" t="s">
        <v>63</v>
      </c>
      <c r="D35" s="64" t="e">
        <f t="shared" ref="D35" si="68">+#REF!</f>
        <v>#REF!</v>
      </c>
      <c r="G35" s="77">
        <f>E37</f>
        <v>0</v>
      </c>
      <c r="H35" s="63" t="s">
        <v>63</v>
      </c>
      <c r="I35" s="64">
        <f>+D37</f>
        <v>0</v>
      </c>
    </row>
    <row r="36" spans="2:9" ht="60" x14ac:dyDescent="0.25">
      <c r="B36" s="62" t="e">
        <f t="shared" ref="B36" si="69">#REF!</f>
        <v>#REF!</v>
      </c>
      <c r="C36" s="63" t="s">
        <v>64</v>
      </c>
      <c r="D36" s="64" t="e">
        <f t="shared" ref="D36" si="70">+#REF!</f>
        <v>#REF!</v>
      </c>
      <c r="G36" s="77">
        <f>E38</f>
        <v>0</v>
      </c>
      <c r="H36" s="63" t="s">
        <v>64</v>
      </c>
      <c r="I36" s="64" t="e">
        <f>+D38</f>
        <v>#REF!</v>
      </c>
    </row>
    <row r="38" spans="2:9" ht="105" x14ac:dyDescent="0.25">
      <c r="B38" s="48" t="e">
        <f t="shared" ref="B38" si="71">#REF!</f>
        <v>#REF!</v>
      </c>
      <c r="C38" s="49" t="s">
        <v>50</v>
      </c>
      <c r="D38" s="50" t="e">
        <f t="shared" ref="D38" si="72">+#REF!</f>
        <v>#REF!</v>
      </c>
      <c r="G38" s="77">
        <f>E18</f>
        <v>0</v>
      </c>
      <c r="H38" s="49" t="s">
        <v>50</v>
      </c>
      <c r="I38" s="50" t="e">
        <f>+D18</f>
        <v>#REF!</v>
      </c>
    </row>
    <row r="39" spans="2:9" ht="90" x14ac:dyDescent="0.25">
      <c r="B39" s="48" t="e">
        <f t="shared" ref="B39" si="73">#REF!</f>
        <v>#REF!</v>
      </c>
      <c r="C39" s="49" t="s">
        <v>66</v>
      </c>
      <c r="D39" s="50" t="e">
        <f t="shared" ref="D39" si="74">+#REF!</f>
        <v>#REF!</v>
      </c>
      <c r="G39" s="77">
        <f>E40</f>
        <v>0</v>
      </c>
      <c r="H39" s="49" t="s">
        <v>66</v>
      </c>
      <c r="I39" s="50" t="e">
        <f>+D40</f>
        <v>#REF!</v>
      </c>
    </row>
    <row r="40" spans="2:9" ht="105" x14ac:dyDescent="0.25">
      <c r="B40" s="55" t="e">
        <f t="shared" ref="B40" si="75">#REF!</f>
        <v>#REF!</v>
      </c>
      <c r="C40" s="56" t="s">
        <v>53</v>
      </c>
      <c r="D40" s="57" t="e">
        <f t="shared" ref="D40" si="76">+#REF!</f>
        <v>#REF!</v>
      </c>
      <c r="G40" s="77">
        <f>E24</f>
        <v>0</v>
      </c>
      <c r="H40" s="56" t="s">
        <v>53</v>
      </c>
      <c r="I40" s="57" t="e">
        <f>+D24</f>
        <v>#REF!</v>
      </c>
    </row>
    <row r="41" spans="2:9" ht="135" x14ac:dyDescent="0.25">
      <c r="B41" s="55" t="e">
        <f t="shared" ref="B41" si="77">#REF!</f>
        <v>#REF!</v>
      </c>
      <c r="C41" s="56" t="s">
        <v>71</v>
      </c>
      <c r="D41" s="57" t="e">
        <f t="shared" ref="D41" si="78">+#REF!</f>
        <v>#REF!</v>
      </c>
      <c r="G41" s="77">
        <f>E45</f>
        <v>0</v>
      </c>
      <c r="H41" s="56" t="s">
        <v>71</v>
      </c>
      <c r="I41" s="57" t="e">
        <f>+D45</f>
        <v>#REF!</v>
      </c>
    </row>
    <row r="42" spans="2:9" ht="60" x14ac:dyDescent="0.25">
      <c r="B42" s="45" t="e">
        <f t="shared" ref="B42" si="79">#REF!</f>
        <v>#REF!</v>
      </c>
      <c r="C42" s="46" t="s">
        <v>47</v>
      </c>
      <c r="D42" s="47" t="e">
        <f t="shared" ref="D42" si="80">+#REF!</f>
        <v>#REF!</v>
      </c>
      <c r="G42" s="77">
        <f>E17</f>
        <v>0</v>
      </c>
      <c r="H42" s="46" t="s">
        <v>47</v>
      </c>
      <c r="I42" s="47" t="e">
        <f>+D17</f>
        <v>#REF!</v>
      </c>
    </row>
    <row r="43" spans="2:9" ht="285" x14ac:dyDescent="0.25">
      <c r="B43" s="68" t="e">
        <f t="shared" ref="B43" si="81">#REF!</f>
        <v>#REF!</v>
      </c>
      <c r="C43" s="69" t="s">
        <v>69</v>
      </c>
      <c r="D43" s="70" t="e">
        <f t="shared" ref="D43" si="82">+#REF!</f>
        <v>#REF!</v>
      </c>
      <c r="G43" s="77">
        <f>E43</f>
        <v>0</v>
      </c>
      <c r="H43" s="69" t="s">
        <v>69</v>
      </c>
      <c r="I43" s="70" t="e">
        <f t="shared" ref="I43:I44" si="83">+D43</f>
        <v>#REF!</v>
      </c>
    </row>
    <row r="44" spans="2:9" ht="120" x14ac:dyDescent="0.25">
      <c r="B44" s="68" t="e">
        <f t="shared" ref="B44" si="84">#REF!</f>
        <v>#REF!</v>
      </c>
      <c r="C44" s="69" t="s">
        <v>70</v>
      </c>
      <c r="D44" s="70" t="e">
        <f t="shared" ref="D44" si="85">+#REF!</f>
        <v>#REF!</v>
      </c>
      <c r="G44" s="77">
        <f>E44</f>
        <v>0</v>
      </c>
      <c r="H44" s="69" t="s">
        <v>70</v>
      </c>
      <c r="I44" s="70" t="e">
        <f t="shared" si="83"/>
        <v>#REF!</v>
      </c>
    </row>
    <row r="45" spans="2:9" ht="60" x14ac:dyDescent="0.25">
      <c r="B45" s="65" t="e">
        <f t="shared" ref="B45" si="86">#REF!</f>
        <v>#REF!</v>
      </c>
      <c r="C45" s="66" t="s">
        <v>68</v>
      </c>
      <c r="D45" s="67" t="e">
        <f t="shared" ref="D45" si="87">+#REF!</f>
        <v>#REF!</v>
      </c>
      <c r="G45" s="77">
        <f>E42</f>
        <v>0</v>
      </c>
      <c r="H45" s="66" t="s">
        <v>68</v>
      </c>
      <c r="I45" s="67" t="e">
        <f>+D42</f>
        <v>#REF!</v>
      </c>
    </row>
    <row r="46" spans="2:9" ht="210" x14ac:dyDescent="0.25">
      <c r="B46" s="71" t="e">
        <f t="shared" ref="B46" si="88">#REF!</f>
        <v>#REF!</v>
      </c>
      <c r="C46" s="72" t="s">
        <v>75</v>
      </c>
      <c r="D46" s="73" t="e">
        <f t="shared" ref="D46" si="89">+#REF!</f>
        <v>#REF!</v>
      </c>
      <c r="G46" s="77">
        <f>E50</f>
        <v>0</v>
      </c>
      <c r="H46" s="72" t="s">
        <v>75</v>
      </c>
      <c r="I46" s="73">
        <f>+D50</f>
        <v>0</v>
      </c>
    </row>
    <row r="47" spans="2:9" ht="165" x14ac:dyDescent="0.25">
      <c r="B47" s="62" t="e">
        <f t="shared" ref="B47" si="90">#REF!</f>
        <v>#REF!</v>
      </c>
      <c r="C47" s="63" t="s">
        <v>73</v>
      </c>
      <c r="D47" s="64" t="e">
        <f t="shared" ref="D47" si="91">+#REF!</f>
        <v>#REF!</v>
      </c>
      <c r="G47" s="77">
        <f>E48</f>
        <v>0</v>
      </c>
      <c r="H47" s="63" t="s">
        <v>73</v>
      </c>
      <c r="I47" s="64" t="e">
        <f>+D48</f>
        <v>#REF!</v>
      </c>
    </row>
    <row r="48" spans="2:9" ht="180" x14ac:dyDescent="0.25">
      <c r="B48" s="74" t="e">
        <f t="shared" ref="B48" si="92">#REF!</f>
        <v>#REF!</v>
      </c>
      <c r="C48" s="75" t="s">
        <v>76</v>
      </c>
      <c r="D48" s="76" t="e">
        <f t="shared" ref="D48" si="93">+#REF!</f>
        <v>#REF!</v>
      </c>
      <c r="G48" s="77">
        <f>E51</f>
        <v>0</v>
      </c>
      <c r="H48" s="75" t="s">
        <v>76</v>
      </c>
      <c r="I48" s="76">
        <f>+D51</f>
        <v>0</v>
      </c>
    </row>
    <row r="49" spans="2:9" ht="165" x14ac:dyDescent="0.25">
      <c r="B49" s="23" t="e">
        <f t="shared" ref="B49" si="94">#REF!</f>
        <v>#REF!</v>
      </c>
      <c r="C49" s="21" t="s">
        <v>77</v>
      </c>
      <c r="D49" s="22" t="e">
        <f t="shared" ref="D49" si="95">+#REF!</f>
        <v>#REF!</v>
      </c>
      <c r="G49" s="77">
        <f>E52</f>
        <v>0</v>
      </c>
      <c r="H49" s="21" t="s">
        <v>77</v>
      </c>
      <c r="I49" s="22">
        <f>+D52</f>
        <v>0</v>
      </c>
    </row>
    <row r="53" spans="2:9" x14ac:dyDescent="0.25">
      <c r="G53" s="2"/>
      <c r="H53" s="20"/>
      <c r="I53" s="1"/>
    </row>
    <row r="54" spans="2:9" x14ac:dyDescent="0.25">
      <c r="G54" s="2"/>
      <c r="H54" s="20"/>
      <c r="I5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showGridLines="0" tabSelected="1" topLeftCell="F1" zoomScale="90" zoomScaleNormal="90" workbookViewId="0">
      <selection activeCell="N38" sqref="N38"/>
    </sheetView>
  </sheetViews>
  <sheetFormatPr baseColWidth="10" defaultRowHeight="15" x14ac:dyDescent="0.25"/>
  <cols>
    <col min="1" max="1" width="24.42578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4" customWidth="1"/>
    <col min="9" max="9" width="16.140625" style="2" customWidth="1"/>
    <col min="10" max="10" width="38.42578125" style="116" customWidth="1"/>
    <col min="11" max="11" width="24.28515625" style="1" customWidth="1"/>
    <col min="16" max="16" width="15" customWidth="1"/>
    <col min="17" max="17" width="15.42578125" customWidth="1"/>
  </cols>
  <sheetData>
    <row r="1" spans="1:18" ht="23.25" x14ac:dyDescent="0.35">
      <c r="E1" s="3" t="s">
        <v>128</v>
      </c>
      <c r="P1" t="s">
        <v>23</v>
      </c>
      <c r="Q1" t="s">
        <v>22</v>
      </c>
    </row>
    <row r="2" spans="1:18" x14ac:dyDescent="0.25">
      <c r="P2" s="4">
        <f>+G47</f>
        <v>0.34551891297200027</v>
      </c>
      <c r="Q2" s="4">
        <f>100%-P2</f>
        <v>0.65448108702799979</v>
      </c>
    </row>
    <row r="3" spans="1:18" x14ac:dyDescent="0.25">
      <c r="A3" s="11"/>
    </row>
    <row r="4" spans="1:18" x14ac:dyDescent="0.25">
      <c r="A4" s="10"/>
      <c r="B4" s="6"/>
      <c r="C4" s="6"/>
      <c r="D4" s="6"/>
      <c r="E4" s="6"/>
      <c r="F4" s="6"/>
      <c r="G4" s="9"/>
      <c r="H4" s="9"/>
      <c r="I4" s="8"/>
      <c r="J4" s="117"/>
      <c r="K4" s="7"/>
      <c r="L4" s="6"/>
      <c r="M4" s="6"/>
      <c r="N4" s="6"/>
      <c r="O4" s="6"/>
      <c r="P4" s="6"/>
      <c r="Q4" s="6"/>
      <c r="R4" s="6"/>
    </row>
    <row r="5" spans="1:18" ht="49.5" customHeight="1" x14ac:dyDescent="0.25">
      <c r="A5" s="10"/>
      <c r="B5" s="6"/>
      <c r="C5" s="6"/>
      <c r="D5" s="6"/>
      <c r="E5" s="6"/>
      <c r="F5" s="6"/>
      <c r="G5" s="9"/>
      <c r="H5" s="9"/>
      <c r="I5" s="8"/>
      <c r="J5" s="117"/>
      <c r="K5" s="7"/>
      <c r="L5" s="6"/>
      <c r="M5" s="6"/>
      <c r="N5" s="6"/>
      <c r="O5" s="6"/>
      <c r="P5" s="6"/>
      <c r="Q5" s="6"/>
      <c r="R5" s="6"/>
    </row>
    <row r="6" spans="1:18" ht="15.75" thickBot="1" x14ac:dyDescent="0.3">
      <c r="I6" s="115"/>
      <c r="J6" s="115"/>
    </row>
    <row r="7" spans="1:18" ht="97.5" customHeight="1" thickBot="1" x14ac:dyDescent="0.3">
      <c r="A7" s="94" t="s">
        <v>120</v>
      </c>
      <c r="B7" s="19" t="s">
        <v>28</v>
      </c>
      <c r="C7" s="12" t="s">
        <v>16</v>
      </c>
      <c r="D7" s="13" t="s">
        <v>21</v>
      </c>
      <c r="E7" s="109" t="s">
        <v>14</v>
      </c>
      <c r="F7" s="110" t="s">
        <v>20</v>
      </c>
      <c r="I7" s="4"/>
      <c r="J7" s="118"/>
      <c r="K7" s="4"/>
    </row>
    <row r="8" spans="1:18" ht="63.75" customHeight="1" x14ac:dyDescent="0.4">
      <c r="A8" s="105" t="s">
        <v>19</v>
      </c>
      <c r="B8" s="106" t="s">
        <v>78</v>
      </c>
      <c r="C8" s="102">
        <v>4</v>
      </c>
      <c r="D8" s="107">
        <v>0</v>
      </c>
      <c r="E8" s="103">
        <f>+C8-D8</f>
        <v>4</v>
      </c>
      <c r="F8" s="108" t="s">
        <v>125</v>
      </c>
      <c r="G8" s="5">
        <f t="shared" ref="G8:G23" si="0">D8/C8</f>
        <v>0</v>
      </c>
      <c r="H8" s="5"/>
      <c r="I8" s="88">
        <f>G8</f>
        <v>0</v>
      </c>
      <c r="J8" s="119" t="s">
        <v>78</v>
      </c>
      <c r="K8" s="90" t="s">
        <v>112</v>
      </c>
    </row>
    <row r="9" spans="1:18" ht="64.5" customHeight="1" x14ac:dyDescent="0.4">
      <c r="A9" s="95" t="s">
        <v>18</v>
      </c>
      <c r="B9" s="82" t="s">
        <v>79</v>
      </c>
      <c r="C9" s="102">
        <v>30</v>
      </c>
      <c r="D9" s="104">
        <v>0</v>
      </c>
      <c r="E9" s="103">
        <f t="shared" ref="E9:E23" si="1">+C9-D9</f>
        <v>30</v>
      </c>
      <c r="F9" s="79" t="s">
        <v>125</v>
      </c>
      <c r="G9" s="5">
        <f>D9/C9</f>
        <v>0</v>
      </c>
      <c r="H9" s="5"/>
      <c r="I9" s="88">
        <f>G28</f>
        <v>0.98780487804878048</v>
      </c>
      <c r="J9" s="119" t="s">
        <v>94</v>
      </c>
      <c r="K9" s="92" t="s">
        <v>115</v>
      </c>
    </row>
    <row r="10" spans="1:18" ht="44.25" customHeight="1" x14ac:dyDescent="0.4">
      <c r="A10" s="95" t="s">
        <v>11</v>
      </c>
      <c r="B10" s="82" t="s">
        <v>80</v>
      </c>
      <c r="C10" s="83">
        <v>4</v>
      </c>
      <c r="D10" s="104">
        <v>0</v>
      </c>
      <c r="E10" s="78">
        <f t="shared" si="1"/>
        <v>4</v>
      </c>
      <c r="F10" s="79" t="s">
        <v>124</v>
      </c>
      <c r="G10" s="5">
        <f>D10/C10</f>
        <v>0</v>
      </c>
      <c r="H10" s="5"/>
      <c r="I10" s="88">
        <f>G29</f>
        <v>0.98780487804878048</v>
      </c>
      <c r="J10" s="119" t="s">
        <v>25</v>
      </c>
      <c r="K10" s="92" t="s">
        <v>115</v>
      </c>
    </row>
    <row r="11" spans="1:18" ht="52.5" customHeight="1" x14ac:dyDescent="0.4">
      <c r="A11" s="95" t="s">
        <v>10</v>
      </c>
      <c r="B11" s="82" t="s">
        <v>81</v>
      </c>
      <c r="C11" s="83">
        <v>250</v>
      </c>
      <c r="D11" s="104">
        <v>147</v>
      </c>
      <c r="E11" s="103">
        <f t="shared" si="1"/>
        <v>103</v>
      </c>
      <c r="F11" s="80" t="s">
        <v>113</v>
      </c>
      <c r="G11" s="5">
        <f>D11/C11</f>
        <v>0.58799999999999997</v>
      </c>
      <c r="H11" s="5"/>
      <c r="I11" s="88">
        <f>G17</f>
        <v>0</v>
      </c>
      <c r="J11" s="119" t="s">
        <v>24</v>
      </c>
      <c r="K11" s="90" t="s">
        <v>30</v>
      </c>
    </row>
    <row r="12" spans="1:18" ht="63" customHeight="1" x14ac:dyDescent="0.4">
      <c r="A12" s="96"/>
      <c r="B12" s="82" t="s">
        <v>82</v>
      </c>
      <c r="C12" s="83">
        <v>230</v>
      </c>
      <c r="D12" s="104">
        <v>143</v>
      </c>
      <c r="E12" s="78">
        <f t="shared" si="1"/>
        <v>87</v>
      </c>
      <c r="F12" s="80" t="s">
        <v>110</v>
      </c>
      <c r="G12" s="5">
        <f>D12/C12</f>
        <v>0.62173913043478257</v>
      </c>
      <c r="H12" s="5"/>
      <c r="I12" s="88">
        <f>G22</f>
        <v>0</v>
      </c>
      <c r="J12" s="119" t="s">
        <v>92</v>
      </c>
      <c r="K12" s="90" t="s">
        <v>111</v>
      </c>
    </row>
    <row r="13" spans="1:18" ht="52.5" customHeight="1" x14ac:dyDescent="0.4">
      <c r="A13" s="96" t="s">
        <v>122</v>
      </c>
      <c r="B13" s="82" t="s">
        <v>121</v>
      </c>
      <c r="C13" s="83">
        <v>200</v>
      </c>
      <c r="D13" s="104">
        <v>0</v>
      </c>
      <c r="E13" s="103">
        <f t="shared" si="1"/>
        <v>200</v>
      </c>
      <c r="F13" s="80" t="s">
        <v>113</v>
      </c>
      <c r="G13" s="5">
        <f>D13/C13</f>
        <v>0</v>
      </c>
      <c r="H13" s="5"/>
      <c r="I13" s="88">
        <f>G23</f>
        <v>0</v>
      </c>
      <c r="J13" s="119" t="s">
        <v>93</v>
      </c>
      <c r="K13" s="90" t="s">
        <v>111</v>
      </c>
    </row>
    <row r="14" spans="1:18" ht="52.5" customHeight="1" x14ac:dyDescent="0.4">
      <c r="A14" s="96" t="s">
        <v>9</v>
      </c>
      <c r="B14" s="82" t="s">
        <v>84</v>
      </c>
      <c r="C14" s="83">
        <v>160</v>
      </c>
      <c r="D14" s="104">
        <v>150</v>
      </c>
      <c r="E14" s="78">
        <f t="shared" si="1"/>
        <v>10</v>
      </c>
      <c r="F14" s="80" t="s">
        <v>124</v>
      </c>
      <c r="G14" s="5">
        <f>D14/C14</f>
        <v>0.9375</v>
      </c>
      <c r="H14" s="5"/>
      <c r="I14" s="88">
        <f>G11</f>
        <v>0.58799999999999997</v>
      </c>
      <c r="J14" s="119" t="s">
        <v>129</v>
      </c>
      <c r="K14" s="90" t="s">
        <v>113</v>
      </c>
    </row>
    <row r="15" spans="1:18" ht="52.5" customHeight="1" x14ac:dyDescent="0.4">
      <c r="A15" s="95" t="s">
        <v>123</v>
      </c>
      <c r="B15" s="82" t="s">
        <v>85</v>
      </c>
      <c r="C15" s="83">
        <v>100</v>
      </c>
      <c r="D15" s="104">
        <v>48</v>
      </c>
      <c r="E15" s="103">
        <f t="shared" si="1"/>
        <v>52</v>
      </c>
      <c r="F15" s="79" t="s">
        <v>29</v>
      </c>
      <c r="G15" s="5">
        <f>D15/C15</f>
        <v>0.48</v>
      </c>
      <c r="H15" s="5"/>
      <c r="I15" s="88">
        <f>G13</f>
        <v>0</v>
      </c>
      <c r="J15" s="119" t="s">
        <v>130</v>
      </c>
      <c r="K15" s="90" t="s">
        <v>113</v>
      </c>
    </row>
    <row r="16" spans="1:18" ht="52.5" customHeight="1" x14ac:dyDescent="0.4">
      <c r="A16" s="95" t="s">
        <v>7</v>
      </c>
      <c r="B16" s="82" t="s">
        <v>86</v>
      </c>
      <c r="C16" s="83">
        <v>100</v>
      </c>
      <c r="D16" s="104">
        <v>32</v>
      </c>
      <c r="E16" s="78">
        <f t="shared" si="1"/>
        <v>68</v>
      </c>
      <c r="F16" s="79" t="s">
        <v>124</v>
      </c>
      <c r="G16" s="5">
        <f>D16/C16</f>
        <v>0.32</v>
      </c>
      <c r="H16" s="5"/>
      <c r="I16" s="88">
        <f>G18</f>
        <v>5.566666666666667E-2</v>
      </c>
      <c r="J16" s="119" t="s">
        <v>131</v>
      </c>
      <c r="K16" s="90" t="s">
        <v>31</v>
      </c>
    </row>
    <row r="17" spans="1:11" ht="49.5" customHeight="1" x14ac:dyDescent="0.4">
      <c r="A17" s="95" t="s">
        <v>6</v>
      </c>
      <c r="B17" s="82" t="s">
        <v>24</v>
      </c>
      <c r="C17" s="83">
        <v>5</v>
      </c>
      <c r="D17" s="104">
        <v>0</v>
      </c>
      <c r="E17" s="103">
        <f t="shared" si="1"/>
        <v>5</v>
      </c>
      <c r="F17" s="79" t="s">
        <v>30</v>
      </c>
      <c r="G17" s="5">
        <f>D17/C17</f>
        <v>0</v>
      </c>
      <c r="H17" s="5"/>
      <c r="I17" s="88">
        <f>G19</f>
        <v>0</v>
      </c>
      <c r="J17" s="119" t="s">
        <v>132</v>
      </c>
      <c r="K17" s="90" t="s">
        <v>31</v>
      </c>
    </row>
    <row r="18" spans="1:11" ht="74.25" customHeight="1" x14ac:dyDescent="0.4">
      <c r="A18" s="95" t="s">
        <v>5</v>
      </c>
      <c r="B18" s="82" t="s">
        <v>87</v>
      </c>
      <c r="C18" s="83">
        <v>3000</v>
      </c>
      <c r="D18" s="104">
        <v>167</v>
      </c>
      <c r="E18" s="78">
        <f t="shared" si="1"/>
        <v>2833</v>
      </c>
      <c r="F18" s="79" t="s">
        <v>31</v>
      </c>
      <c r="G18" s="5">
        <f>D18/C18</f>
        <v>5.566666666666667E-2</v>
      </c>
      <c r="H18" s="5"/>
      <c r="I18" s="88">
        <f>G40</f>
        <v>0.27500000000000002</v>
      </c>
      <c r="J18" s="119" t="s">
        <v>118</v>
      </c>
      <c r="K18" s="90" t="s">
        <v>113</v>
      </c>
    </row>
    <row r="19" spans="1:11" ht="74.25" customHeight="1" x14ac:dyDescent="0.4">
      <c r="A19" s="95" t="s">
        <v>88</v>
      </c>
      <c r="B19" s="82" t="s">
        <v>89</v>
      </c>
      <c r="C19" s="83">
        <v>24</v>
      </c>
      <c r="D19" s="104">
        <v>0</v>
      </c>
      <c r="E19" s="103">
        <f t="shared" si="1"/>
        <v>24</v>
      </c>
      <c r="F19" s="79" t="s">
        <v>31</v>
      </c>
      <c r="G19" s="5">
        <f t="shared" si="0"/>
        <v>0</v>
      </c>
      <c r="H19" s="5"/>
      <c r="I19" s="88">
        <f>G9</f>
        <v>0</v>
      </c>
      <c r="J19" s="119" t="s">
        <v>79</v>
      </c>
      <c r="K19" s="90" t="s">
        <v>112</v>
      </c>
    </row>
    <row r="20" spans="1:11" ht="74.25" customHeight="1" x14ac:dyDescent="0.4">
      <c r="A20" s="95" t="s">
        <v>4</v>
      </c>
      <c r="B20" s="82" t="s">
        <v>90</v>
      </c>
      <c r="C20" s="83">
        <v>50</v>
      </c>
      <c r="D20" s="104">
        <v>0</v>
      </c>
      <c r="E20" s="78">
        <f t="shared" si="1"/>
        <v>50</v>
      </c>
      <c r="F20" s="79" t="s">
        <v>125</v>
      </c>
      <c r="G20" s="5">
        <f t="shared" si="0"/>
        <v>0</v>
      </c>
      <c r="H20" s="5"/>
      <c r="I20" s="88">
        <f>G10</f>
        <v>0</v>
      </c>
      <c r="J20" s="119" t="s">
        <v>80</v>
      </c>
      <c r="K20" s="90" t="s">
        <v>112</v>
      </c>
    </row>
    <row r="21" spans="1:11" ht="74.25" customHeight="1" x14ac:dyDescent="0.4">
      <c r="A21" s="95" t="s">
        <v>3</v>
      </c>
      <c r="B21" s="82" t="s">
        <v>91</v>
      </c>
      <c r="C21" s="83">
        <v>50</v>
      </c>
      <c r="D21" s="104">
        <v>60</v>
      </c>
      <c r="E21" s="103">
        <f t="shared" si="1"/>
        <v>-10</v>
      </c>
      <c r="F21" s="79" t="s">
        <v>125</v>
      </c>
      <c r="G21" s="5">
        <f t="shared" si="0"/>
        <v>1.2</v>
      </c>
      <c r="H21" s="5"/>
      <c r="I21" s="88">
        <f>G10</f>
        <v>0</v>
      </c>
      <c r="J21" s="119" t="s">
        <v>83</v>
      </c>
      <c r="K21" s="90" t="s">
        <v>112</v>
      </c>
    </row>
    <row r="22" spans="1:11" ht="74.25" customHeight="1" x14ac:dyDescent="0.4">
      <c r="A22" s="95" t="s">
        <v>2</v>
      </c>
      <c r="B22" s="82" t="s">
        <v>92</v>
      </c>
      <c r="C22" s="83">
        <v>50</v>
      </c>
      <c r="D22" s="104">
        <v>0</v>
      </c>
      <c r="E22" s="78">
        <f t="shared" si="1"/>
        <v>50</v>
      </c>
      <c r="F22" s="80" t="s">
        <v>126</v>
      </c>
      <c r="G22" s="5">
        <f t="shared" si="0"/>
        <v>0</v>
      </c>
      <c r="H22" s="5"/>
      <c r="I22" s="88">
        <f>G20</f>
        <v>0</v>
      </c>
      <c r="J22" s="119" t="s">
        <v>90</v>
      </c>
      <c r="K22" s="90" t="s">
        <v>114</v>
      </c>
    </row>
    <row r="23" spans="1:11" ht="66" customHeight="1" x14ac:dyDescent="0.4">
      <c r="A23" s="95" t="s">
        <v>17</v>
      </c>
      <c r="B23" s="82" t="s">
        <v>93</v>
      </c>
      <c r="C23" s="83">
        <v>8</v>
      </c>
      <c r="D23" s="104">
        <v>0</v>
      </c>
      <c r="E23" s="103">
        <f t="shared" si="1"/>
        <v>8</v>
      </c>
      <c r="F23" s="80" t="s">
        <v>126</v>
      </c>
      <c r="G23" s="5">
        <f t="shared" si="0"/>
        <v>0</v>
      </c>
      <c r="H23" s="5"/>
      <c r="I23" s="88">
        <f>G21</f>
        <v>1.2</v>
      </c>
      <c r="J23" s="119" t="s">
        <v>91</v>
      </c>
      <c r="K23" s="90" t="s">
        <v>114</v>
      </c>
    </row>
    <row r="24" spans="1:11" ht="26.25" x14ac:dyDescent="0.4">
      <c r="G24" s="5"/>
      <c r="I24" s="88">
        <f>G33</f>
        <v>0.61562499999999998</v>
      </c>
      <c r="J24" s="119" t="s">
        <v>87</v>
      </c>
      <c r="K24" s="90" t="s">
        <v>31</v>
      </c>
    </row>
    <row r="25" spans="1:11" ht="31.5" x14ac:dyDescent="0.4">
      <c r="G25" s="5"/>
      <c r="I25" s="88">
        <f>G34</f>
        <v>0</v>
      </c>
      <c r="J25" s="119" t="s">
        <v>100</v>
      </c>
      <c r="K25" s="90" t="s">
        <v>31</v>
      </c>
    </row>
    <row r="26" spans="1:11" ht="32.25" thickBot="1" x14ac:dyDescent="0.45">
      <c r="G26" s="5"/>
      <c r="I26" s="88">
        <f>G35</f>
        <v>1.0359327217125383</v>
      </c>
      <c r="J26" s="119" t="s">
        <v>101</v>
      </c>
      <c r="K26" s="90" t="s">
        <v>31</v>
      </c>
    </row>
    <row r="27" spans="1:11" ht="72" customHeight="1" thickBot="1" x14ac:dyDescent="0.45">
      <c r="A27" s="94" t="s">
        <v>120</v>
      </c>
      <c r="B27" s="18" t="s">
        <v>27</v>
      </c>
      <c r="C27" s="14" t="s">
        <v>16</v>
      </c>
      <c r="D27" s="15" t="s">
        <v>15</v>
      </c>
      <c r="E27" s="16" t="s">
        <v>14</v>
      </c>
      <c r="F27" s="17" t="s">
        <v>20</v>
      </c>
      <c r="G27" s="5"/>
      <c r="I27" s="88">
        <f>G12</f>
        <v>0.62173913043478257</v>
      </c>
      <c r="J27" s="119" t="s">
        <v>82</v>
      </c>
      <c r="K27" s="90" t="s">
        <v>110</v>
      </c>
    </row>
    <row r="28" spans="1:11" ht="59.25" customHeight="1" x14ac:dyDescent="0.4">
      <c r="A28" s="98" t="s">
        <v>13</v>
      </c>
      <c r="B28" s="84" t="s">
        <v>94</v>
      </c>
      <c r="C28" s="111">
        <v>4100</v>
      </c>
      <c r="D28" s="87">
        <v>4050</v>
      </c>
      <c r="E28" s="78">
        <f>+C28-D28</f>
        <v>50</v>
      </c>
      <c r="F28" s="81" t="s">
        <v>115</v>
      </c>
      <c r="G28" s="5">
        <f>D28/C28</f>
        <v>0.98780487804878048</v>
      </c>
      <c r="H28" s="5"/>
      <c r="I28" s="88">
        <f>G14</f>
        <v>0.9375</v>
      </c>
      <c r="J28" s="119" t="s">
        <v>84</v>
      </c>
      <c r="K28" s="91" t="s">
        <v>29</v>
      </c>
    </row>
    <row r="29" spans="1:11" ht="42.75" customHeight="1" x14ac:dyDescent="0.4">
      <c r="A29" s="98" t="s">
        <v>12</v>
      </c>
      <c r="B29" s="84" t="s">
        <v>25</v>
      </c>
      <c r="C29" s="111">
        <v>4100</v>
      </c>
      <c r="D29" s="78">
        <v>4050</v>
      </c>
      <c r="E29" s="78">
        <f t="shared" ref="E29:E44" si="2">+C29-D29</f>
        <v>50</v>
      </c>
      <c r="F29" s="81" t="s">
        <v>115</v>
      </c>
      <c r="G29" s="5">
        <f>D29/C29</f>
        <v>0.98780487804878048</v>
      </c>
      <c r="H29" s="5"/>
      <c r="I29" s="88">
        <f>G15</f>
        <v>0.48</v>
      </c>
      <c r="J29" s="119" t="s">
        <v>85</v>
      </c>
      <c r="K29" s="91" t="s">
        <v>29</v>
      </c>
    </row>
    <row r="30" spans="1:11" ht="54.75" customHeight="1" x14ac:dyDescent="0.4">
      <c r="A30" s="98" t="s">
        <v>11</v>
      </c>
      <c r="B30" s="84" t="s">
        <v>95</v>
      </c>
      <c r="C30" s="111">
        <v>1100</v>
      </c>
      <c r="D30" s="78">
        <v>64</v>
      </c>
      <c r="E30" s="78">
        <f t="shared" si="2"/>
        <v>1036</v>
      </c>
      <c r="F30" s="81" t="s">
        <v>29</v>
      </c>
      <c r="G30" s="5">
        <f>D30/C30</f>
        <v>5.8181818181818182E-2</v>
      </c>
      <c r="H30" s="5"/>
      <c r="I30" s="88">
        <f>G16</f>
        <v>0.32</v>
      </c>
      <c r="J30" s="119" t="s">
        <v>86</v>
      </c>
      <c r="K30" s="91" t="s">
        <v>29</v>
      </c>
    </row>
    <row r="31" spans="1:11" ht="41.25" customHeight="1" x14ac:dyDescent="0.4">
      <c r="A31" s="98" t="s">
        <v>10</v>
      </c>
      <c r="B31" s="84" t="s">
        <v>96</v>
      </c>
      <c r="C31" s="111">
        <v>1100</v>
      </c>
      <c r="D31" s="78">
        <v>223</v>
      </c>
      <c r="E31" s="78">
        <f t="shared" si="2"/>
        <v>877</v>
      </c>
      <c r="F31" s="81" t="s">
        <v>29</v>
      </c>
      <c r="G31" s="5">
        <f>D31/C31</f>
        <v>0.20272727272727273</v>
      </c>
      <c r="H31" s="5"/>
      <c r="I31" s="88">
        <f>G30</f>
        <v>5.8181818181818182E-2</v>
      </c>
      <c r="J31" s="119" t="s">
        <v>95</v>
      </c>
      <c r="K31" s="93" t="s">
        <v>29</v>
      </c>
    </row>
    <row r="32" spans="1:11" ht="59.25" customHeight="1" x14ac:dyDescent="0.4">
      <c r="A32" s="98" t="s">
        <v>97</v>
      </c>
      <c r="B32" s="84" t="s">
        <v>98</v>
      </c>
      <c r="C32" s="111">
        <v>34</v>
      </c>
      <c r="D32" s="78">
        <v>5</v>
      </c>
      <c r="E32" s="78">
        <f t="shared" si="2"/>
        <v>29</v>
      </c>
      <c r="F32" s="81" t="s">
        <v>116</v>
      </c>
      <c r="G32" s="5">
        <f>D32/C32</f>
        <v>0.14705882352941177</v>
      </c>
      <c r="H32" s="5"/>
      <c r="I32" s="88">
        <f>G31</f>
        <v>0.20272727272727273</v>
      </c>
      <c r="J32" s="119" t="s">
        <v>96</v>
      </c>
      <c r="K32" s="93" t="s">
        <v>29</v>
      </c>
    </row>
    <row r="33" spans="1:12" ht="60" customHeight="1" x14ac:dyDescent="0.4">
      <c r="A33" s="98" t="s">
        <v>9</v>
      </c>
      <c r="B33" s="84" t="s">
        <v>99</v>
      </c>
      <c r="C33" s="111">
        <v>320</v>
      </c>
      <c r="D33" s="78">
        <v>197</v>
      </c>
      <c r="E33" s="78">
        <f t="shared" si="2"/>
        <v>123</v>
      </c>
      <c r="F33" s="89" t="s">
        <v>117</v>
      </c>
      <c r="G33" s="5">
        <f>D33/C33</f>
        <v>0.61562499999999998</v>
      </c>
      <c r="H33" s="5"/>
      <c r="I33" s="88">
        <f>G39</f>
        <v>0</v>
      </c>
      <c r="J33" s="119" t="s">
        <v>105</v>
      </c>
      <c r="K33" s="93" t="s">
        <v>29</v>
      </c>
    </row>
    <row r="34" spans="1:12" ht="53.25" customHeight="1" x14ac:dyDescent="0.4">
      <c r="A34" s="98" t="s">
        <v>8</v>
      </c>
      <c r="B34" s="85" t="s">
        <v>100</v>
      </c>
      <c r="C34" s="112">
        <v>121</v>
      </c>
      <c r="D34" s="78">
        <v>0</v>
      </c>
      <c r="E34" s="78">
        <f t="shared" si="2"/>
        <v>121</v>
      </c>
      <c r="F34" s="89" t="s">
        <v>117</v>
      </c>
      <c r="G34" s="5">
        <f>D34/C34</f>
        <v>0</v>
      </c>
      <c r="H34" s="5"/>
      <c r="I34" s="88">
        <f>G40</f>
        <v>0.27500000000000002</v>
      </c>
      <c r="J34" s="119" t="s">
        <v>106</v>
      </c>
      <c r="K34" s="93" t="s">
        <v>29</v>
      </c>
    </row>
    <row r="35" spans="1:12" ht="31.5" x14ac:dyDescent="0.4">
      <c r="A35" s="98" t="s">
        <v>7</v>
      </c>
      <c r="B35" s="85" t="s">
        <v>101</v>
      </c>
      <c r="C35" s="112">
        <v>1308</v>
      </c>
      <c r="D35" s="78">
        <v>1355</v>
      </c>
      <c r="E35" s="78">
        <f t="shared" si="2"/>
        <v>-47</v>
      </c>
      <c r="F35" s="89" t="s">
        <v>117</v>
      </c>
      <c r="G35" s="5">
        <f>D35/C35</f>
        <v>1.0359327217125383</v>
      </c>
      <c r="H35" s="5"/>
      <c r="I35" s="88">
        <f>G42</f>
        <v>2.9473684210526315E-2</v>
      </c>
      <c r="J35" s="119" t="s">
        <v>107</v>
      </c>
      <c r="K35" s="93" t="s">
        <v>127</v>
      </c>
      <c r="L35" s="120">
        <v>1</v>
      </c>
    </row>
    <row r="36" spans="1:12" ht="62.25" customHeight="1" x14ac:dyDescent="0.4">
      <c r="A36" s="98" t="s">
        <v>6</v>
      </c>
      <c r="B36" s="85" t="s">
        <v>102</v>
      </c>
      <c r="C36" s="112">
        <v>350</v>
      </c>
      <c r="D36" s="78">
        <v>0</v>
      </c>
      <c r="E36" s="78">
        <f t="shared" si="2"/>
        <v>350</v>
      </c>
      <c r="F36" s="81" t="s">
        <v>116</v>
      </c>
      <c r="G36" s="5">
        <f>D36/C36</f>
        <v>0</v>
      </c>
      <c r="H36" s="5"/>
      <c r="I36" s="88">
        <f>G43</f>
        <v>2.9473684210526315E-2</v>
      </c>
      <c r="J36" s="119" t="s">
        <v>108</v>
      </c>
      <c r="K36" s="93" t="s">
        <v>127</v>
      </c>
      <c r="L36" s="120">
        <v>2</v>
      </c>
    </row>
    <row r="37" spans="1:12" ht="64.5" customHeight="1" x14ac:dyDescent="0.4">
      <c r="A37" s="98" t="s">
        <v>5</v>
      </c>
      <c r="B37" s="84" t="s">
        <v>103</v>
      </c>
      <c r="C37" s="111">
        <v>350</v>
      </c>
      <c r="D37" s="78">
        <v>399</v>
      </c>
      <c r="E37" s="78">
        <f t="shared" si="2"/>
        <v>-49</v>
      </c>
      <c r="F37" s="81" t="s">
        <v>116</v>
      </c>
      <c r="G37" s="5">
        <f>D37/C37</f>
        <v>1.1399999999999999</v>
      </c>
      <c r="H37" s="5"/>
      <c r="I37" s="88">
        <f>G44</f>
        <v>2.9473684210526315E-2</v>
      </c>
      <c r="J37" s="119" t="s">
        <v>109</v>
      </c>
      <c r="K37" s="93" t="s">
        <v>127</v>
      </c>
      <c r="L37" s="120">
        <v>3</v>
      </c>
    </row>
    <row r="38" spans="1:12" ht="50.25" customHeight="1" x14ac:dyDescent="0.4">
      <c r="A38" s="98" t="s">
        <v>88</v>
      </c>
      <c r="B38" s="84" t="s">
        <v>104</v>
      </c>
      <c r="C38" s="111">
        <v>350</v>
      </c>
      <c r="D38" s="78">
        <v>360</v>
      </c>
      <c r="E38" s="78">
        <f t="shared" si="2"/>
        <v>-10</v>
      </c>
      <c r="F38" s="81" t="s">
        <v>116</v>
      </c>
      <c r="G38" s="5">
        <f>D38/C38</f>
        <v>1.0285714285714285</v>
      </c>
      <c r="H38" s="5"/>
      <c r="I38" s="88">
        <f>G32</f>
        <v>0.14705882352941177</v>
      </c>
      <c r="J38" s="119" t="s">
        <v>98</v>
      </c>
      <c r="K38" s="93" t="s">
        <v>116</v>
      </c>
    </row>
    <row r="39" spans="1:12" ht="56.25" customHeight="1" x14ac:dyDescent="0.4">
      <c r="A39" s="98" t="s">
        <v>4</v>
      </c>
      <c r="B39" s="84" t="s">
        <v>105</v>
      </c>
      <c r="C39" s="111">
        <v>500</v>
      </c>
      <c r="D39" s="78">
        <v>0</v>
      </c>
      <c r="E39" s="78">
        <f t="shared" si="2"/>
        <v>500</v>
      </c>
      <c r="F39" s="81" t="s">
        <v>29</v>
      </c>
      <c r="G39" s="5">
        <f>D39/C39</f>
        <v>0</v>
      </c>
      <c r="H39" s="5"/>
      <c r="I39" s="88">
        <f>G36</f>
        <v>0</v>
      </c>
      <c r="J39" s="119" t="s">
        <v>102</v>
      </c>
      <c r="K39" s="93" t="s">
        <v>116</v>
      </c>
    </row>
    <row r="40" spans="1:12" ht="74.25" customHeight="1" x14ac:dyDescent="0.4">
      <c r="A40" s="98" t="s">
        <v>3</v>
      </c>
      <c r="B40" s="84" t="s">
        <v>106</v>
      </c>
      <c r="C40" s="111">
        <v>80</v>
      </c>
      <c r="D40" s="78">
        <v>22</v>
      </c>
      <c r="E40" s="78">
        <f t="shared" si="2"/>
        <v>58</v>
      </c>
      <c r="F40" s="81" t="s">
        <v>29</v>
      </c>
      <c r="G40" s="5">
        <f>D40/C40</f>
        <v>0.27500000000000002</v>
      </c>
      <c r="H40" s="5"/>
      <c r="I40" s="88">
        <f>G37</f>
        <v>1.1399999999999999</v>
      </c>
      <c r="J40" s="119" t="s">
        <v>103</v>
      </c>
      <c r="K40" s="93" t="s">
        <v>116</v>
      </c>
    </row>
    <row r="41" spans="1:12" ht="85.5" customHeight="1" x14ac:dyDescent="0.4">
      <c r="A41" s="98" t="s">
        <v>2</v>
      </c>
      <c r="B41" s="84" t="s">
        <v>118</v>
      </c>
      <c r="C41" s="111">
        <v>50</v>
      </c>
      <c r="D41" s="78">
        <v>0</v>
      </c>
      <c r="E41" s="78">
        <f t="shared" si="2"/>
        <v>50</v>
      </c>
      <c r="F41" s="81" t="s">
        <v>119</v>
      </c>
      <c r="G41" s="5">
        <f t="shared" ref="G28:G44" si="3">D41/C41</f>
        <v>0</v>
      </c>
      <c r="H41" s="5"/>
      <c r="I41" s="88">
        <f>G38</f>
        <v>1.0285714285714285</v>
      </c>
      <c r="J41" s="119" t="s">
        <v>104</v>
      </c>
      <c r="K41" s="93" t="s">
        <v>116</v>
      </c>
    </row>
    <row r="42" spans="1:12" ht="72" customHeight="1" x14ac:dyDescent="0.4">
      <c r="A42" s="99" t="s">
        <v>1</v>
      </c>
      <c r="B42" s="86" t="s">
        <v>107</v>
      </c>
      <c r="C42" s="113">
        <v>950</v>
      </c>
      <c r="D42" s="78">
        <v>28</v>
      </c>
      <c r="E42" s="78">
        <f t="shared" si="2"/>
        <v>922</v>
      </c>
      <c r="F42" s="81" t="s">
        <v>127</v>
      </c>
      <c r="G42" s="5">
        <f t="shared" si="3"/>
        <v>2.9473684210526315E-2</v>
      </c>
      <c r="H42" s="5"/>
    </row>
    <row r="43" spans="1:12" ht="50.25" customHeight="1" x14ac:dyDescent="0.4">
      <c r="A43" s="99" t="s">
        <v>0</v>
      </c>
      <c r="B43" s="86" t="s">
        <v>108</v>
      </c>
      <c r="C43" s="113">
        <v>950</v>
      </c>
      <c r="D43" s="78">
        <v>28</v>
      </c>
      <c r="E43" s="78">
        <f t="shared" si="2"/>
        <v>922</v>
      </c>
      <c r="F43" s="81" t="s">
        <v>127</v>
      </c>
      <c r="G43" s="5">
        <f t="shared" si="3"/>
        <v>2.9473684210526315E-2</v>
      </c>
    </row>
    <row r="44" spans="1:12" ht="55.5" customHeight="1" thickBot="1" x14ac:dyDescent="0.45">
      <c r="A44" s="100" t="s">
        <v>26</v>
      </c>
      <c r="B44" s="101" t="s">
        <v>109</v>
      </c>
      <c r="C44" s="114">
        <v>950</v>
      </c>
      <c r="D44" s="97">
        <v>28</v>
      </c>
      <c r="E44" s="97">
        <f t="shared" si="2"/>
        <v>922</v>
      </c>
      <c r="F44" s="81" t="s">
        <v>127</v>
      </c>
      <c r="G44" s="5">
        <f t="shared" si="3"/>
        <v>2.9473684210526315E-2</v>
      </c>
    </row>
    <row r="46" spans="1:12" x14ac:dyDescent="0.25">
      <c r="G46" s="4">
        <f>(SUM(G8:G45))</f>
        <v>10.77003367055306</v>
      </c>
    </row>
    <row r="47" spans="1:12" x14ac:dyDescent="0.25">
      <c r="G47" s="4">
        <f>AVERAGE(G8:G42)</f>
        <v>0.34551891297200027</v>
      </c>
    </row>
  </sheetData>
  <mergeCells count="1">
    <mergeCell ref="I6:J6"/>
  </mergeCells>
  <conditionalFormatting sqref="H8">
    <cfRule type="iconSet" priority="1">
      <iconSet>
        <cfvo type="percent" val="0"/>
        <cfvo type="num" val="0.33"/>
        <cfvo type="num" val="0.67"/>
      </iconSet>
    </cfRule>
  </conditionalFormatting>
  <conditionalFormatting sqref="H28">
    <cfRule type="iconSet" priority="5">
      <iconSet>
        <cfvo type="percent" val="0"/>
        <cfvo type="num" val="0.33"/>
        <cfvo type="num" val="0.67"/>
      </iconSet>
    </cfRule>
  </conditionalFormatting>
  <conditionalFormatting sqref="H29:H30 H32:H33">
    <cfRule type="iconSet" priority="6">
      <iconSet>
        <cfvo type="percent" val="0"/>
        <cfvo type="percent" val="33"/>
        <cfvo type="percent" val="67"/>
      </iconSet>
    </cfRule>
  </conditionalFormatting>
  <conditionalFormatting sqref="H31">
    <cfRule type="iconSet" priority="2">
      <iconSet>
        <cfvo type="percent" val="0"/>
        <cfvo type="percent" val="33"/>
        <cfvo type="percent" val="67"/>
      </iconSet>
    </cfRule>
  </conditionalFormatting>
  <conditionalFormatting sqref="H34:H35">
    <cfRule type="iconSet" priority="7">
      <iconSet>
        <cfvo type="percent" val="0"/>
        <cfvo type="percent" val="33"/>
        <cfvo type="percent" val="67"/>
      </iconSet>
    </cfRule>
  </conditionalFormatting>
  <conditionalFormatting sqref="H36">
    <cfRule type="iconSet" priority="3">
      <iconSet reverse="1">
        <cfvo type="percent" val="0"/>
        <cfvo type="percent" val="33"/>
        <cfvo type="percent" val="67"/>
      </iconSet>
    </cfRule>
  </conditionalFormatting>
  <conditionalFormatting sqref="H37">
    <cfRule type="iconSet" priority="4">
      <iconSet>
        <cfvo type="percent" val="0"/>
        <cfvo type="percent" val="33"/>
        <cfvo type="percent" val="67"/>
      </iconSet>
    </cfRule>
  </conditionalFormatting>
  <conditionalFormatting sqref="H38">
    <cfRule type="iconSet" priority="8">
      <iconSet reverse="1">
        <cfvo type="percent" val="0"/>
        <cfvo type="percent" val="33"/>
        <cfvo type="percent" val="67"/>
      </iconSet>
    </cfRule>
  </conditionalFormatting>
  <conditionalFormatting sqref="H39:H42">
    <cfRule type="iconSet" priority="9">
      <iconSet>
        <cfvo type="percent" val="0"/>
        <cfvo type="percent" val="33"/>
        <cfvo type="percent" val="67"/>
      </iconSet>
    </cfRule>
  </conditionalFormatting>
  <conditionalFormatting sqref="G8:G44">
    <cfRule type="iconSet" priority="83">
      <iconSet>
        <cfvo type="percent" val="0"/>
        <cfvo type="num" val="0.33"/>
        <cfvo type="num" val="0.67"/>
      </iconSet>
    </cfRule>
  </conditionalFormatting>
  <pageMargins left="0.70866141732283472" right="0.70866141732283472" top="0.74803149606299213" bottom="0.74803149606299213" header="0.31496062992125984" footer="0.31496062992125984"/>
  <pageSetup scale="57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TRAB (2)</vt:lpstr>
      <vt:lpstr>'TRAB (2)'!Área_de_impresión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2025-05-12T20:57:21Z</cp:lastPrinted>
  <dcterms:created xsi:type="dcterms:W3CDTF">2022-09-06T14:32:09Z</dcterms:created>
  <dcterms:modified xsi:type="dcterms:W3CDTF">2025-05-13T20:08:26Z</dcterms:modified>
</cp:coreProperties>
</file>